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elaval-my.sharepoint.com/personal/stefan_jaeggi_delaval_com/Documents/Dokument/2403 Dokumente/DeLaval Händler/Vorlagen Offerthilfen/2507 Vorlagen/"/>
    </mc:Choice>
  </mc:AlternateContent>
  <xr:revisionPtr revIDLastSave="74" documentId="8_{457A0FD0-2070-45AC-8B5B-453E6605C08A}" xr6:coauthVersionLast="47" xr6:coauthVersionMax="47" xr10:uidLastSave="{2B410C1D-1B0F-4C54-BFCA-630B5525E517}"/>
  <bookViews>
    <workbookView xWindow="28680" yWindow="-120" windowWidth="29040" windowHeight="15720" tabRatio="633" xr2:uid="{00000000-000D-0000-FFFF-FFFF00000000}"/>
  </bookViews>
  <sheets>
    <sheet name="Kombi Palette" sheetId="12" r:id="rId1"/>
    <sheet name="Verbrauchstabelle" sheetId="18" r:id="rId2"/>
  </sheets>
  <definedNames>
    <definedName name="_xlnm.Print_Area" localSheetId="0">'Kombi Palette'!$A$1:$F$98</definedName>
    <definedName name="_xlnm.Print_Area" localSheetId="1">Verbrauchstabelle!$A$1:$T$32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2" l="1"/>
  <c r="F25" i="12"/>
  <c r="F37" i="12"/>
  <c r="F49" i="12"/>
  <c r="F50" i="12"/>
  <c r="F31" i="12"/>
  <c r="F48" i="12"/>
  <c r="F47" i="12"/>
  <c r="F44" i="12"/>
  <c r="F43" i="12"/>
  <c r="F42" i="12"/>
  <c r="F41" i="12"/>
  <c r="F21" i="12"/>
  <c r="F18" i="12"/>
  <c r="F15" i="12"/>
  <c r="F12" i="12"/>
  <c r="F81" i="12"/>
  <c r="F82" i="12"/>
  <c r="F83" i="12"/>
  <c r="F84" i="12"/>
  <c r="F87" i="12"/>
  <c r="F88" i="12"/>
  <c r="F35" i="12"/>
  <c r="F34" i="12"/>
  <c r="F32" i="12"/>
  <c r="F69" i="12" l="1"/>
  <c r="F70" i="12"/>
  <c r="F67" i="12"/>
  <c r="F71" i="12" l="1"/>
  <c r="F27" i="12"/>
  <c r="F26" i="12"/>
  <c r="F78" i="12"/>
  <c r="F57" i="12" l="1"/>
  <c r="F79" i="12"/>
  <c r="F80" i="12"/>
  <c r="F73" i="12"/>
  <c r="F74" i="12"/>
  <c r="F75" i="12"/>
  <c r="F76" i="12"/>
  <c r="F77" i="12"/>
  <c r="F61" i="12"/>
  <c r="F62" i="12"/>
  <c r="F63" i="12"/>
  <c r="F64" i="12"/>
  <c r="F65" i="12"/>
  <c r="F66" i="12"/>
  <c r="F68" i="12"/>
  <c r="F72" i="12"/>
  <c r="F7" i="12" l="1"/>
  <c r="F8" i="12"/>
  <c r="F10" i="12"/>
  <c r="F11" i="12"/>
  <c r="F13" i="12"/>
  <c r="F14" i="12"/>
  <c r="F16" i="12"/>
  <c r="F17" i="12"/>
  <c r="F19" i="12"/>
  <c r="F20" i="12"/>
  <c r="F22" i="12"/>
  <c r="F23" i="12"/>
  <c r="F28" i="12"/>
  <c r="F29" i="12"/>
  <c r="F36" i="12"/>
  <c r="F33" i="12"/>
  <c r="F30" i="12"/>
  <c r="F38" i="12"/>
  <c r="F39" i="12"/>
  <c r="F40" i="12"/>
  <c r="F45" i="12"/>
  <c r="F46" i="12"/>
  <c r="F51" i="12"/>
  <c r="F52" i="12"/>
  <c r="F53" i="12"/>
  <c r="F54" i="12"/>
  <c r="F55" i="12"/>
  <c r="F56" i="12"/>
  <c r="F58" i="12"/>
  <c r="F59" i="12"/>
  <c r="F60" i="12"/>
  <c r="T29" i="18"/>
  <c r="S29" i="18"/>
  <c r="R29" i="18"/>
  <c r="Q29" i="18"/>
  <c r="P29" i="18"/>
  <c r="O29" i="18"/>
  <c r="N29" i="18"/>
  <c r="L29" i="18"/>
  <c r="K29" i="18"/>
  <c r="J29" i="18"/>
  <c r="I29" i="18"/>
  <c r="H29" i="18"/>
  <c r="G29" i="18"/>
  <c r="F29" i="18"/>
  <c r="T26" i="18"/>
  <c r="P26" i="18"/>
  <c r="F89" i="12" l="1"/>
  <c r="B91" i="12" l="1"/>
  <c r="B92" i="12"/>
  <c r="F90" i="12" l="1"/>
  <c r="F91" i="12" s="1"/>
  <c r="F92" i="12" s="1"/>
  <c r="F93" i="12" s="1"/>
</calcChain>
</file>

<file path=xl/sharedStrings.xml><?xml version="1.0" encoding="utf-8"?>
<sst xmlns="http://schemas.openxmlformats.org/spreadsheetml/2006/main" count="340" uniqueCount="248">
  <si>
    <t>Melkerschürze aus PVC, Ausführung blau</t>
  </si>
  <si>
    <t>Ärmelschützerpaar aus PVC</t>
  </si>
  <si>
    <t>Zitzensprühflasche SB500</t>
  </si>
  <si>
    <t>Zitzentauchflasche blau/transparent</t>
  </si>
  <si>
    <t>Rabatt</t>
  </si>
  <si>
    <t>bitte zum Händler liefern</t>
  </si>
  <si>
    <t>Händler:</t>
  </si>
  <si>
    <t>Anzahl Kühe</t>
  </si>
  <si>
    <t>Produkt</t>
  </si>
  <si>
    <t>Total Fr.</t>
  </si>
  <si>
    <t>Pack</t>
  </si>
  <si>
    <t>Art.Nr.</t>
  </si>
  <si>
    <t>Artikel</t>
  </si>
  <si>
    <t>Stück</t>
  </si>
  <si>
    <t>Preis</t>
  </si>
  <si>
    <t>Hygieneartikel</t>
  </si>
  <si>
    <t>Total</t>
  </si>
  <si>
    <t>Nettopreis exkl. Mwst</t>
  </si>
  <si>
    <t xml:space="preserve">MWST </t>
  </si>
  <si>
    <t>Nettopreis inkl. Mwst</t>
  </si>
  <si>
    <t>Lieferadresse:</t>
  </si>
  <si>
    <t>Name, Vorname:</t>
  </si>
  <si>
    <t>Adresse:</t>
  </si>
  <si>
    <t>PLZ, Ort:</t>
  </si>
  <si>
    <t>Bemerkungen:</t>
  </si>
  <si>
    <t>Holzstiel 1700mm, Gewindeloch</t>
  </si>
  <si>
    <t>Cidmax 25l/29,4kg</t>
  </si>
  <si>
    <t>Cidmax 60l/70,6kg</t>
  </si>
  <si>
    <t>Cid 60l/68,4kg</t>
  </si>
  <si>
    <t>Cid 25l, 28,5kg</t>
  </si>
  <si>
    <t>DeLaval PeraDis 20l</t>
  </si>
  <si>
    <t>Dosierpumpe 100ml f. 60 u.200l-Fässer</t>
  </si>
  <si>
    <t>Univeralspender 25ml f.10 u.25l-Kanister</t>
  </si>
  <si>
    <t>Dosierpumpe 50ml f.10 u. 25l-Kanister</t>
  </si>
  <si>
    <t>Pad schwarz, mittel, 10St.</t>
  </si>
  <si>
    <t>Pad weiss, weich, 10St.</t>
  </si>
  <si>
    <t>Stiel Alu 150cm für Wasserschieber</t>
  </si>
  <si>
    <t>Fortex 20l</t>
  </si>
  <si>
    <t>Fortex 60l</t>
  </si>
  <si>
    <t>Tri-Fender VMS Dippmittel 20l</t>
  </si>
  <si>
    <t>Tri-Fender VMS Dippmittel 60l</t>
  </si>
  <si>
    <t>IodoFence 20l</t>
  </si>
  <si>
    <t>IodoFence 60l</t>
  </si>
  <si>
    <t>Zitzentauchflasche mit Rücklaufschutz</t>
  </si>
  <si>
    <t>Zelltestflüssigkeit 5l</t>
  </si>
  <si>
    <t>Zitzen-Sprühflasche 600ml</t>
  </si>
  <si>
    <t>Softcel 500R, 6 Rollen</t>
  </si>
  <si>
    <t>Euterpapier Drycel600 8Rollenx600Blatt</t>
  </si>
  <si>
    <t>DL Melkstandreiniger 5l</t>
  </si>
  <si>
    <t>DL Melkstandreiniger 20l W+C</t>
  </si>
  <si>
    <t>Mistschieber 35cm rechteckig</t>
  </si>
  <si>
    <t>pro Monat</t>
  </si>
  <si>
    <t>6 L</t>
  </si>
  <si>
    <t>12 L</t>
  </si>
  <si>
    <t>6.6 L</t>
  </si>
  <si>
    <t>110 L</t>
  </si>
  <si>
    <t>88 L</t>
  </si>
  <si>
    <t>66 L</t>
  </si>
  <si>
    <t>132 L</t>
  </si>
  <si>
    <t>44 L</t>
  </si>
  <si>
    <t>59 L</t>
  </si>
  <si>
    <t>118 L</t>
  </si>
  <si>
    <t>73 L</t>
  </si>
  <si>
    <t>146 L</t>
  </si>
  <si>
    <t>176 L</t>
  </si>
  <si>
    <t xml:space="preserve"> 2 / 1</t>
  </si>
  <si>
    <t xml:space="preserve"> 1 / 1</t>
  </si>
  <si>
    <r>
      <t xml:space="preserve">Alkalischer Reiniger </t>
    </r>
    <r>
      <rPr>
        <sz val="11"/>
        <rFont val="Arial"/>
        <family val="2"/>
      </rPr>
      <t>(Super, Ultra)</t>
    </r>
  </si>
  <si>
    <r>
      <t>Saurer Reiniger</t>
    </r>
    <r>
      <rPr>
        <sz val="11"/>
        <rFont val="Arial"/>
        <family val="2"/>
      </rPr>
      <t xml:space="preserve"> (Cid, Cidmax)</t>
    </r>
  </si>
  <si>
    <t>Liter Reinigungslösung à 0.6%</t>
  </si>
  <si>
    <t>35</t>
  </si>
  <si>
    <t>40</t>
  </si>
  <si>
    <t>30</t>
  </si>
  <si>
    <t>45</t>
  </si>
  <si>
    <t>50</t>
  </si>
  <si>
    <t>55</t>
  </si>
  <si>
    <t>60</t>
  </si>
  <si>
    <t>7.5 L</t>
  </si>
  <si>
    <t>90 L</t>
  </si>
  <si>
    <t>120 L</t>
  </si>
  <si>
    <t>150 L</t>
  </si>
  <si>
    <t>180 L</t>
  </si>
  <si>
    <t>8.8 L</t>
  </si>
  <si>
    <t>10 L</t>
  </si>
  <si>
    <t>11.3 L</t>
  </si>
  <si>
    <t>12.5 L</t>
  </si>
  <si>
    <t>13.5 L</t>
  </si>
  <si>
    <t>15 L</t>
  </si>
  <si>
    <t>13.1 L</t>
  </si>
  <si>
    <t>135 L</t>
  </si>
  <si>
    <t>225 L</t>
  </si>
  <si>
    <t>105 L</t>
  </si>
  <si>
    <t>10.2 L</t>
  </si>
  <si>
    <t>140 L</t>
  </si>
  <si>
    <t>11.7 L</t>
  </si>
  <si>
    <t>175 L</t>
  </si>
  <si>
    <t>14.6 L</t>
  </si>
  <si>
    <t>16.0 L</t>
  </si>
  <si>
    <t>210 L</t>
  </si>
  <si>
    <t>17.5 L</t>
  </si>
  <si>
    <t>30 L.</t>
  </si>
  <si>
    <t>35 L.</t>
  </si>
  <si>
    <t>40 L.</t>
  </si>
  <si>
    <t>45 L.</t>
  </si>
  <si>
    <t>50 L.</t>
  </si>
  <si>
    <t>55 L.</t>
  </si>
  <si>
    <t>60 L.</t>
  </si>
  <si>
    <t>Ver-brauch</t>
  </si>
  <si>
    <t>77 L</t>
  </si>
  <si>
    <t>99 L</t>
  </si>
  <si>
    <t>51 L</t>
  </si>
  <si>
    <t>102 L</t>
  </si>
  <si>
    <t>80 L</t>
  </si>
  <si>
    <t>160 L</t>
  </si>
  <si>
    <t>165 L</t>
  </si>
  <si>
    <t>158 L</t>
  </si>
  <si>
    <t>123 L</t>
  </si>
  <si>
    <t>193 L</t>
  </si>
  <si>
    <t>1.5 L</t>
  </si>
  <si>
    <t>Liter</t>
  </si>
  <si>
    <t>18 L</t>
  </si>
  <si>
    <t>21 L</t>
  </si>
  <si>
    <t>1.8 L</t>
  </si>
  <si>
    <t>24 L</t>
  </si>
  <si>
    <t>2 L</t>
  </si>
  <si>
    <t>27 L</t>
  </si>
  <si>
    <t>2.3 L</t>
  </si>
  <si>
    <t>30 L</t>
  </si>
  <si>
    <t>2.5 L</t>
  </si>
  <si>
    <t>33 L</t>
  </si>
  <si>
    <t>2.8 L</t>
  </si>
  <si>
    <t>36 L</t>
  </si>
  <si>
    <t>3 L</t>
  </si>
  <si>
    <t>Melker-Handschuhe</t>
  </si>
  <si>
    <t>15 Pack à 100 Stk.  oder  19 Pack à 80 Stk.</t>
  </si>
  <si>
    <t>Lauge /
Säure</t>
  </si>
  <si>
    <t>5.5 L</t>
  </si>
  <si>
    <t>6.4 L</t>
  </si>
  <si>
    <t>7.3 L</t>
  </si>
  <si>
    <t>8.2 L</t>
  </si>
  <si>
    <t>9.1 L</t>
  </si>
  <si>
    <t>10.9 L</t>
  </si>
  <si>
    <t>7.4 L</t>
  </si>
  <si>
    <t>8.6 L</t>
  </si>
  <si>
    <t>9.8 L</t>
  </si>
  <si>
    <t>11 L</t>
  </si>
  <si>
    <t>13.3 L</t>
  </si>
  <si>
    <t>14.5 L</t>
  </si>
  <si>
    <t>3.7 L</t>
  </si>
  <si>
    <t>4.3 L</t>
  </si>
  <si>
    <t>4.9 L</t>
  </si>
  <si>
    <t>Milchfilter 60g blau 320x60 gekl. Q200</t>
  </si>
  <si>
    <t>Milchfilter 60g blau 620x60 gekl. Q200</t>
  </si>
  <si>
    <t>Milchfilter VMS 120g bl 570x44 gen. Q100</t>
  </si>
  <si>
    <t>Kälberdecke gross</t>
  </si>
  <si>
    <t>Kälberdecke klein</t>
  </si>
  <si>
    <t>Vakuumpumpenöl 4l</t>
  </si>
  <si>
    <t>Vakuumpumpenöl 10l</t>
  </si>
  <si>
    <t>Vakuum-Hochleistungsöl 20l</t>
  </si>
  <si>
    <t>Biofoam Plus 10l</t>
  </si>
  <si>
    <t>Biofoam Plus 20l</t>
  </si>
  <si>
    <t>Handbürste</t>
  </si>
  <si>
    <t>Hamra Soap 10l</t>
  </si>
  <si>
    <t>Biocell (2 Rollen/Box)</t>
  </si>
  <si>
    <t>BasixClean 25l/29kg</t>
  </si>
  <si>
    <t>BasixClean 60l/69,8kg</t>
  </si>
  <si>
    <t>SuperClean 25l/29,5kg</t>
  </si>
  <si>
    <t>SuperClean 60l/70,8kg</t>
  </si>
  <si>
    <t>UltraClean 25l/30kg</t>
  </si>
  <si>
    <t>UltraClean 60l/72kg</t>
  </si>
  <si>
    <t>Camera Cleaner 1l</t>
  </si>
  <si>
    <t xml:space="preserve">Biofoam Plus 20l </t>
  </si>
  <si>
    <t>4 L</t>
  </si>
  <si>
    <t>5 L</t>
  </si>
  <si>
    <t>4.5 L</t>
  </si>
  <si>
    <t>6.5 L</t>
  </si>
  <si>
    <t>7 L</t>
  </si>
  <si>
    <t>Jäggi Stefan</t>
  </si>
  <si>
    <t>Lipp  Thomas</t>
  </si>
  <si>
    <t>Treuthardt Danny</t>
  </si>
  <si>
    <t xml:space="preserve">Drycel 600 (Pack à 8 R.) </t>
  </si>
  <si>
    <t>Softcel 500 für Biofoam</t>
  </si>
  <si>
    <t>85961910 (-23)</t>
  </si>
  <si>
    <t>Prima Plus 20l</t>
  </si>
  <si>
    <t>Prima Plus 60l</t>
  </si>
  <si>
    <t>Kombi- Palette</t>
  </si>
  <si>
    <t>Kombi EXTRA</t>
  </si>
  <si>
    <t>Wir empfehlen die Lieferungen für 4, 6 oder 8 Monate zu berechnen</t>
  </si>
  <si>
    <t>für 12 Monate*</t>
  </si>
  <si>
    <t>TriFender / Prima+ mit Dippbecher</t>
  </si>
  <si>
    <t>3 l / Kuh</t>
  </si>
  <si>
    <t>Trifender / Prima+ mit Sprayer</t>
  </si>
  <si>
    <t>5 l / Kuh</t>
  </si>
  <si>
    <t>17.7 L</t>
  </si>
  <si>
    <t>18.6 L</t>
  </si>
  <si>
    <t>20.8 L</t>
  </si>
  <si>
    <t>23 L</t>
  </si>
  <si>
    <t>25 L</t>
  </si>
  <si>
    <t>200 L</t>
  </si>
  <si>
    <t>250 L</t>
  </si>
  <si>
    <t>275 L</t>
  </si>
  <si>
    <t>300 L</t>
  </si>
  <si>
    <t>IodoFence - Dippbecher</t>
  </si>
  <si>
    <t>VMS - Verbrauch</t>
  </si>
  <si>
    <r>
      <t xml:space="preserve"> Bestellblatt für alle Hygiene- und FS-Produkte</t>
    </r>
    <r>
      <rPr>
        <sz val="9"/>
        <color theme="0" tint="-0.499984740745262"/>
        <rFont val="Arial"/>
        <family val="2"/>
      </rPr>
      <t xml:space="preserve"> (ohne Zitzengummis und Schläuche)</t>
    </r>
  </si>
  <si>
    <t>Reiniger</t>
  </si>
  <si>
    <t>Dippmittel</t>
  </si>
  <si>
    <t>Eutevorbereitung</t>
  </si>
  <si>
    <t>Filter + Öl</t>
  </si>
  <si>
    <t>Datum:</t>
  </si>
  <si>
    <t>bitte Auswählen</t>
  </si>
  <si>
    <t>JA</t>
  </si>
  <si>
    <t>NEIN</t>
  </si>
  <si>
    <t>Komplettlieferung:</t>
  </si>
  <si>
    <r>
      <t>Kombi-</t>
    </r>
    <r>
      <rPr>
        <b/>
        <sz val="22"/>
        <color rgb="FF00B0F0"/>
        <rFont val="Arial"/>
        <family val="2"/>
      </rPr>
      <t>Palette</t>
    </r>
  </si>
  <si>
    <r>
      <t xml:space="preserve">                                   Verbrauchstabelle </t>
    </r>
    <r>
      <rPr>
        <b/>
        <sz val="16"/>
        <color rgb="FF00B0F0"/>
        <rFont val="Arial"/>
        <family val="2"/>
      </rPr>
      <t>Reinigunsmittel, Dippmittel, Euterreinigung</t>
    </r>
  </si>
  <si>
    <r>
      <t xml:space="preserve">*beachten Sie die </t>
    </r>
    <r>
      <rPr>
        <b/>
        <sz val="9"/>
        <color rgb="FFFF0000"/>
        <rFont val="Arial"/>
        <family val="2"/>
      </rPr>
      <t>Haltbarkeit von alkalischen Reinigern</t>
    </r>
    <r>
      <rPr>
        <sz val="9"/>
        <color rgb="FFFF0000"/>
        <rFont val="Arial"/>
        <family val="2"/>
      </rPr>
      <t xml:space="preserve">. Max 12 Monate ab Produktionsdatum. </t>
    </r>
  </si>
  <si>
    <r>
      <rPr>
        <b/>
        <sz val="14"/>
        <rFont val="Arial"/>
        <family val="2"/>
      </rPr>
      <t>Flüssigreiniger</t>
    </r>
    <r>
      <rPr>
        <b/>
        <sz val="13"/>
        <rFont val="Arial"/>
        <family val="2"/>
      </rPr>
      <t xml:space="preserve">
</t>
    </r>
    <r>
      <rPr>
        <sz val="11"/>
        <rFont val="Arial"/>
        <family val="2"/>
      </rPr>
      <t>Konzentration der Lösung: 0.6%</t>
    </r>
  </si>
  <si>
    <r>
      <rPr>
        <b/>
        <sz val="14"/>
        <rFont val="Arial"/>
        <family val="2"/>
      </rPr>
      <t>Dippmittel</t>
    </r>
    <r>
      <rPr>
        <b/>
        <sz val="13"/>
        <rFont val="Arial"/>
        <family val="2"/>
      </rPr>
      <t xml:space="preserve">
</t>
    </r>
    <r>
      <rPr>
        <sz val="13"/>
        <rFont val="Arial"/>
        <family val="2"/>
      </rPr>
      <t>TriFender, Prima</t>
    </r>
  </si>
  <si>
    <t>06.01.21</t>
  </si>
  <si>
    <t>Melkerhandschuhe normal
Grössen S bis XXL</t>
  </si>
  <si>
    <t>Grösse ?</t>
  </si>
  <si>
    <t>Ärmelschützer mit Neoprensaum S/M/L</t>
  </si>
  <si>
    <t>Papiertuchsender Maxi</t>
  </si>
  <si>
    <t>Starter-Paket</t>
  </si>
  <si>
    <t>Schaumbecher für Biofoam Plus</t>
  </si>
  <si>
    <t>Euterwash 20l</t>
  </si>
  <si>
    <t>Hygieneeimer mit Deckel</t>
  </si>
  <si>
    <t>.</t>
  </si>
  <si>
    <t>BasixClean 200l/232.6kg</t>
  </si>
  <si>
    <t>SuperClean 200l/236kg</t>
  </si>
  <si>
    <t>UltraClean 200l/240kg</t>
  </si>
  <si>
    <t>Cid 200l/228kg</t>
  </si>
  <si>
    <t>Cidmax 200l/235.2kg</t>
  </si>
  <si>
    <t>Tri-Fender VMS Dippmittel 200l</t>
  </si>
  <si>
    <t>OceanBlu spray 20l</t>
  </si>
  <si>
    <t>OceanBlu spray 60l</t>
  </si>
  <si>
    <t>OceanBlu spray 200l</t>
  </si>
  <si>
    <t>OceanBlu pro 20l</t>
  </si>
  <si>
    <t>OceanBlu pro 60l</t>
  </si>
  <si>
    <t>blau hinterlegete Felder bitte ausfüllen!</t>
  </si>
  <si>
    <t>DeLaval AlkaliClean, Pulver 25kg</t>
  </si>
  <si>
    <t>DeLaval acid, Pulver 25kg</t>
  </si>
  <si>
    <t>Biofoam Plus 60l</t>
  </si>
  <si>
    <t>Titan 20l</t>
  </si>
  <si>
    <t>Titan 60l</t>
  </si>
  <si>
    <t>Mistschieber 35cm, Dreikant (mit Gewinde)</t>
  </si>
  <si>
    <t>ab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</si>
</sst>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&quot;SFr.&quot;\ * #,##0.00_ ;_ &quot;SFr.&quot;\ * \-#,##0.00_ ;_ &quot;SFr.&quot;\ * &quot;-&quot;??_ ;_ @_ "/>
    <numFmt numFmtId="165" formatCode="0.0%"/>
    <numFmt numFmtId="166" formatCode="0.0"/>
  </numFmts>
  <fonts count="3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2"/>
      <color rgb="FFC00000"/>
      <name val="Arial"/>
      <family val="2"/>
    </font>
    <font>
      <sz val="10"/>
      <color theme="0"/>
      <name val="Arial"/>
      <family val="2"/>
    </font>
    <font>
      <b/>
      <sz val="9"/>
      <color theme="0" tint="-0.499984740745262"/>
      <name val="Arial"/>
      <family val="2"/>
    </font>
    <font>
      <sz val="9"/>
      <color theme="0" tint="-0.499984740745262"/>
      <name val="Arial"/>
      <family val="2"/>
    </font>
    <font>
      <b/>
      <sz val="22"/>
      <color theme="3"/>
      <name val="Arial"/>
      <family val="2"/>
    </font>
    <font>
      <b/>
      <sz val="22"/>
      <color rgb="FF00B0F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9"/>
      <color rgb="FFFF0000"/>
      <name val="Arial"/>
      <family val="2"/>
    </font>
    <font>
      <b/>
      <sz val="18"/>
      <color rgb="FF002060"/>
      <name val="Arial"/>
      <family val="2"/>
    </font>
    <font>
      <b/>
      <sz val="16"/>
      <color rgb="FF00B0F0"/>
      <name val="Arial"/>
      <family val="2"/>
    </font>
    <font>
      <b/>
      <sz val="9"/>
      <color rgb="FF00B0F0"/>
      <name val="Arial"/>
      <family val="2"/>
    </font>
    <font>
      <b/>
      <sz val="9"/>
      <color rgb="FFFF0000"/>
      <name val="Arial"/>
      <family val="2"/>
    </font>
    <font>
      <sz val="13"/>
      <name val="Arial"/>
      <family val="2"/>
    </font>
    <font>
      <sz val="10"/>
      <name val="Arial Narrow"/>
      <family val="2"/>
    </font>
    <font>
      <b/>
      <sz val="10"/>
      <color theme="0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49" fontId="0" fillId="0" borderId="0">
      <alignment wrapText="1"/>
    </xf>
    <xf numFmtId="9" fontId="1" fillId="0" borderId="0" applyFont="0" applyFill="0" applyBorder="0" applyAlignment="0" applyProtection="0"/>
    <xf numFmtId="0" fontId="1" fillId="0" borderId="0"/>
    <xf numFmtId="0" fontId="1" fillId="0" borderId="0" applyAlignment="0" applyProtection="0"/>
    <xf numFmtId="164" fontId="1" fillId="0" borderId="0" applyFont="0" applyFill="0" applyBorder="0" applyAlignment="0" applyProtection="0"/>
    <xf numFmtId="49" fontId="16" fillId="0" borderId="0">
      <alignment wrapText="1"/>
    </xf>
    <xf numFmtId="0" fontId="1" fillId="0" borderId="0"/>
    <xf numFmtId="49" fontId="1" fillId="0" borderId="0">
      <alignment wrapText="1"/>
    </xf>
    <xf numFmtId="0" fontId="1" fillId="0" borderId="0"/>
  </cellStyleXfs>
  <cellXfs count="269">
    <xf numFmtId="49" fontId="0" fillId="0" borderId="0" xfId="0">
      <alignment wrapText="1"/>
    </xf>
    <xf numFmtId="49" fontId="1" fillId="0" borderId="0" xfId="7">
      <alignment wrapText="1"/>
    </xf>
    <xf numFmtId="49" fontId="19" fillId="0" borderId="0" xfId="7" applyFont="1" applyAlignment="1">
      <alignment vertical="center" wrapText="1"/>
    </xf>
    <xf numFmtId="49" fontId="10" fillId="0" borderId="0" xfId="7" applyFont="1" applyAlignment="1">
      <alignment vertical="center" wrapText="1"/>
    </xf>
    <xf numFmtId="49" fontId="11" fillId="0" borderId="0" xfId="7" applyFont="1" applyAlignment="1">
      <alignment vertical="center" wrapText="1"/>
    </xf>
    <xf numFmtId="49" fontId="1" fillId="0" borderId="0" xfId="7" applyAlignment="1">
      <alignment horizontal="center" wrapText="1"/>
    </xf>
    <xf numFmtId="0" fontId="1" fillId="2" borderId="4" xfId="2" applyFill="1" applyBorder="1" applyAlignment="1">
      <alignment horizontal="center"/>
    </xf>
    <xf numFmtId="0" fontId="17" fillId="2" borderId="4" xfId="2" applyFont="1" applyFill="1" applyBorder="1" applyAlignment="1">
      <alignment horizontal="center"/>
    </xf>
    <xf numFmtId="49" fontId="0" fillId="3" borderId="0" xfId="0" applyFill="1" applyAlignment="1"/>
    <xf numFmtId="49" fontId="0" fillId="3" borderId="0" xfId="0" applyFill="1">
      <alignment wrapText="1"/>
    </xf>
    <xf numFmtId="49" fontId="3" fillId="3" borderId="6" xfId="0" applyFont="1" applyFill="1" applyBorder="1" applyAlignment="1">
      <alignment vertical="center"/>
    </xf>
    <xf numFmtId="49" fontId="10" fillId="3" borderId="0" xfId="0" applyFont="1" applyFill="1" applyAlignment="1"/>
    <xf numFmtId="49" fontId="1" fillId="3" borderId="0" xfId="0" applyFont="1" applyFill="1" applyAlignment="1"/>
    <xf numFmtId="49" fontId="10" fillId="3" borderId="0" xfId="0" applyFont="1" applyFill="1">
      <alignment wrapText="1"/>
    </xf>
    <xf numFmtId="0" fontId="6" fillId="3" borderId="4" xfId="2" applyFont="1" applyFill="1" applyBorder="1"/>
    <xf numFmtId="0" fontId="6" fillId="3" borderId="4" xfId="2" applyFont="1" applyFill="1" applyBorder="1" applyAlignment="1">
      <alignment horizontal="center"/>
    </xf>
    <xf numFmtId="0" fontId="5" fillId="3" borderId="0" xfId="2" applyFont="1" applyFill="1"/>
    <xf numFmtId="0" fontId="1" fillId="3" borderId="4" xfId="2" applyFill="1" applyBorder="1" applyAlignment="1">
      <alignment horizontal="center"/>
    </xf>
    <xf numFmtId="0" fontId="1" fillId="3" borderId="0" xfId="2" applyFill="1"/>
    <xf numFmtId="0" fontId="3" fillId="3" borderId="0" xfId="2" applyFont="1" applyFill="1"/>
    <xf numFmtId="0" fontId="0" fillId="3" borderId="0" xfId="0" applyNumberFormat="1" applyFill="1" applyAlignment="1"/>
    <xf numFmtId="49" fontId="6" fillId="3" borderId="7" xfId="0" applyFont="1" applyFill="1" applyBorder="1" applyAlignment="1"/>
    <xf numFmtId="49" fontId="6" fillId="3" borderId="15" xfId="0" applyFont="1" applyFill="1" applyBorder="1" applyAlignment="1">
      <alignment horizontal="left"/>
    </xf>
    <xf numFmtId="49" fontId="5" fillId="3" borderId="0" xfId="0" applyFont="1" applyFill="1">
      <alignment wrapText="1"/>
    </xf>
    <xf numFmtId="49" fontId="5" fillId="3" borderId="0" xfId="0" applyFont="1" applyFill="1" applyAlignment="1"/>
    <xf numFmtId="49" fontId="14" fillId="3" borderId="0" xfId="0" applyFont="1" applyFill="1" applyAlignment="1"/>
    <xf numFmtId="0" fontId="5" fillId="3" borderId="3" xfId="2" applyFont="1" applyFill="1" applyBorder="1" applyAlignment="1">
      <alignment horizontal="left"/>
    </xf>
    <xf numFmtId="164" fontId="5" fillId="3" borderId="11" xfId="2" applyNumberFormat="1" applyFont="1" applyFill="1" applyBorder="1"/>
    <xf numFmtId="165" fontId="5" fillId="3" borderId="0" xfId="1" applyNumberFormat="1" applyFont="1" applyFill="1" applyBorder="1" applyAlignment="1">
      <alignment horizontal="center"/>
    </xf>
    <xf numFmtId="0" fontId="5" fillId="3" borderId="6" xfId="2" applyFont="1" applyFill="1" applyBorder="1"/>
    <xf numFmtId="0" fontId="5" fillId="3" borderId="18" xfId="2" applyFont="1" applyFill="1" applyBorder="1" applyAlignment="1">
      <alignment horizontal="left"/>
    </xf>
    <xf numFmtId="0" fontId="5" fillId="3" borderId="16" xfId="2" applyFont="1" applyFill="1" applyBorder="1"/>
    <xf numFmtId="164" fontId="5" fillId="3" borderId="17" xfId="2" applyNumberFormat="1" applyFont="1" applyFill="1" applyBorder="1"/>
    <xf numFmtId="49" fontId="12" fillId="3" borderId="8" xfId="0" applyFont="1" applyFill="1" applyBorder="1" applyAlignment="1">
      <alignment horizontal="left" indent="1"/>
    </xf>
    <xf numFmtId="0" fontId="6" fillId="3" borderId="7" xfId="2" applyFont="1" applyFill="1" applyBorder="1" applyAlignment="1">
      <alignment horizontal="left"/>
    </xf>
    <xf numFmtId="43" fontId="1" fillId="3" borderId="20" xfId="4" applyNumberFormat="1" applyFont="1" applyFill="1" applyBorder="1"/>
    <xf numFmtId="43" fontId="1" fillId="3" borderId="23" xfId="4" applyNumberFormat="1" applyFont="1" applyFill="1" applyBorder="1"/>
    <xf numFmtId="0" fontId="7" fillId="3" borderId="25" xfId="0" applyNumberFormat="1" applyFont="1" applyFill="1" applyBorder="1" applyAlignment="1">
      <alignment horizontal="left"/>
    </xf>
    <xf numFmtId="0" fontId="7" fillId="3" borderId="26" xfId="0" applyNumberFormat="1" applyFont="1" applyFill="1" applyBorder="1" applyAlignment="1">
      <alignment horizontal="left"/>
    </xf>
    <xf numFmtId="43" fontId="1" fillId="3" borderId="19" xfId="2" applyNumberFormat="1" applyFill="1" applyBorder="1" applyAlignment="1">
      <alignment horizontal="right"/>
    </xf>
    <xf numFmtId="43" fontId="1" fillId="3" borderId="21" xfId="2" applyNumberFormat="1" applyFill="1" applyBorder="1" applyAlignment="1">
      <alignment horizontal="right"/>
    </xf>
    <xf numFmtId="49" fontId="24" fillId="3" borderId="6" xfId="0" applyFont="1" applyFill="1" applyBorder="1" applyAlignment="1">
      <alignment vertical="center"/>
    </xf>
    <xf numFmtId="0" fontId="6" fillId="3" borderId="5" xfId="2" applyFont="1" applyFill="1" applyBorder="1"/>
    <xf numFmtId="0" fontId="5" fillId="3" borderId="3" xfId="2" applyFont="1" applyFill="1" applyBorder="1" applyAlignment="1">
      <alignment textRotation="90"/>
    </xf>
    <xf numFmtId="0" fontId="7" fillId="3" borderId="28" xfId="0" applyNumberFormat="1" applyFont="1" applyFill="1" applyBorder="1" applyAlignment="1">
      <alignment horizontal="left"/>
    </xf>
    <xf numFmtId="43" fontId="1" fillId="3" borderId="27" xfId="2" applyNumberFormat="1" applyFill="1" applyBorder="1" applyAlignment="1">
      <alignment horizontal="right"/>
    </xf>
    <xf numFmtId="43" fontId="1" fillId="3" borderId="29" xfId="4" applyNumberFormat="1" applyFont="1" applyFill="1" applyBorder="1"/>
    <xf numFmtId="0" fontId="7" fillId="3" borderId="32" xfId="0" applyNumberFormat="1" applyFont="1" applyFill="1" applyBorder="1" applyAlignment="1">
      <alignment horizontal="left"/>
    </xf>
    <xf numFmtId="43" fontId="1" fillId="3" borderId="31" xfId="2" applyNumberFormat="1" applyFill="1" applyBorder="1" applyAlignment="1">
      <alignment horizontal="right"/>
    </xf>
    <xf numFmtId="43" fontId="1" fillId="3" borderId="33" xfId="4" applyNumberFormat="1" applyFont="1" applyFill="1" applyBorder="1"/>
    <xf numFmtId="0" fontId="7" fillId="3" borderId="35" xfId="0" applyNumberFormat="1" applyFont="1" applyFill="1" applyBorder="1" applyAlignment="1">
      <alignment horizontal="left"/>
    </xf>
    <xf numFmtId="43" fontId="1" fillId="3" borderId="34" xfId="2" applyNumberFormat="1" applyFill="1" applyBorder="1" applyAlignment="1">
      <alignment horizontal="right"/>
    </xf>
    <xf numFmtId="43" fontId="1" fillId="3" borderId="36" xfId="4" applyNumberFormat="1" applyFont="1" applyFill="1" applyBorder="1"/>
    <xf numFmtId="1" fontId="2" fillId="3" borderId="34" xfId="3" applyNumberFormat="1" applyFont="1" applyFill="1" applyBorder="1" applyAlignment="1">
      <alignment horizontal="left" vertical="center"/>
    </xf>
    <xf numFmtId="0" fontId="1" fillId="3" borderId="4" xfId="2" applyFill="1" applyBorder="1" applyAlignment="1">
      <alignment textRotation="90"/>
    </xf>
    <xf numFmtId="1" fontId="2" fillId="3" borderId="30" xfId="3" applyNumberFormat="1" applyFont="1" applyFill="1" applyBorder="1" applyAlignment="1">
      <alignment horizontal="left" vertical="center"/>
    </xf>
    <xf numFmtId="1" fontId="2" fillId="3" borderId="24" xfId="3" applyNumberFormat="1" applyFont="1" applyFill="1" applyBorder="1" applyAlignment="1">
      <alignment horizontal="left" vertical="center"/>
    </xf>
    <xf numFmtId="1" fontId="2" fillId="3" borderId="24" xfId="0" applyNumberFormat="1" applyFont="1" applyFill="1" applyBorder="1" applyAlignment="1">
      <alignment horizontal="left"/>
    </xf>
    <xf numFmtId="1" fontId="2" fillId="3" borderId="37" xfId="0" applyNumberFormat="1" applyFont="1" applyFill="1" applyBorder="1" applyAlignment="1">
      <alignment horizontal="left"/>
    </xf>
    <xf numFmtId="1" fontId="2" fillId="3" borderId="30" xfId="0" applyNumberFormat="1" applyFont="1" applyFill="1" applyBorder="1" applyAlignment="1">
      <alignment horizontal="left"/>
    </xf>
    <xf numFmtId="1" fontId="2" fillId="3" borderId="38" xfId="0" applyNumberFormat="1" applyFont="1" applyFill="1" applyBorder="1" applyAlignment="1">
      <alignment horizontal="left"/>
    </xf>
    <xf numFmtId="0" fontId="5" fillId="3" borderId="3" xfId="2" applyFont="1" applyFill="1" applyBorder="1"/>
    <xf numFmtId="0" fontId="1" fillId="3" borderId="3" xfId="2" applyFill="1" applyBorder="1"/>
    <xf numFmtId="49" fontId="6" fillId="3" borderId="8" xfId="0" applyFont="1" applyFill="1" applyBorder="1" applyAlignment="1"/>
    <xf numFmtId="49" fontId="5" fillId="3" borderId="8" xfId="0" applyFont="1" applyFill="1" applyBorder="1" applyAlignment="1">
      <alignment horizontal="left"/>
    </xf>
    <xf numFmtId="49" fontId="5" fillId="3" borderId="8" xfId="0" applyFont="1" applyFill="1" applyBorder="1">
      <alignment wrapText="1"/>
    </xf>
    <xf numFmtId="164" fontId="5" fillId="3" borderId="15" xfId="0" applyNumberFormat="1" applyFont="1" applyFill="1" applyBorder="1">
      <alignment wrapText="1"/>
    </xf>
    <xf numFmtId="0" fontId="5" fillId="3" borderId="0" xfId="0" applyNumberFormat="1" applyFont="1" applyFill="1">
      <alignment wrapText="1"/>
    </xf>
    <xf numFmtId="0" fontId="6" fillId="3" borderId="8" xfId="2" applyFont="1" applyFill="1" applyBorder="1"/>
    <xf numFmtId="0" fontId="11" fillId="3" borderId="0" xfId="0" applyNumberFormat="1" applyFont="1" applyFill="1">
      <alignment wrapText="1"/>
    </xf>
    <xf numFmtId="0" fontId="23" fillId="3" borderId="0" xfId="2" applyFont="1" applyFill="1"/>
    <xf numFmtId="49" fontId="23" fillId="3" borderId="0" xfId="0" applyFont="1" applyFill="1" applyAlignment="1"/>
    <xf numFmtId="0" fontId="28" fillId="3" borderId="0" xfId="2" applyFont="1" applyFill="1"/>
    <xf numFmtId="0" fontId="29" fillId="3" borderId="0" xfId="2" applyFont="1" applyFill="1"/>
    <xf numFmtId="49" fontId="29" fillId="3" borderId="0" xfId="0" applyFont="1" applyFill="1">
      <alignment wrapText="1"/>
    </xf>
    <xf numFmtId="0" fontId="1" fillId="2" borderId="14" xfId="2" applyFill="1" applyBorder="1" applyAlignment="1">
      <alignment horizontal="center"/>
    </xf>
    <xf numFmtId="49" fontId="0" fillId="2" borderId="7" xfId="0" applyFill="1" applyBorder="1" applyAlignment="1">
      <alignment textRotation="90" wrapText="1"/>
    </xf>
    <xf numFmtId="49" fontId="22" fillId="2" borderId="8" xfId="0" applyFont="1" applyFill="1" applyBorder="1">
      <alignment wrapText="1"/>
    </xf>
    <xf numFmtId="1" fontId="2" fillId="3" borderId="22" xfId="0" applyNumberFormat="1" applyFont="1" applyFill="1" applyBorder="1" applyAlignment="1">
      <alignment horizontal="left"/>
    </xf>
    <xf numFmtId="49" fontId="20" fillId="5" borderId="9" xfId="7" applyFont="1" applyFill="1" applyBorder="1" applyAlignment="1">
      <alignment horizontal="center" vertical="center"/>
    </xf>
    <xf numFmtId="49" fontId="20" fillId="5" borderId="13" xfId="7" applyFont="1" applyFill="1" applyBorder="1" applyAlignment="1">
      <alignment horizontal="center" vertical="center"/>
    </xf>
    <xf numFmtId="49" fontId="20" fillId="5" borderId="5" xfId="7" applyFont="1" applyFill="1" applyBorder="1" applyAlignment="1">
      <alignment horizontal="center" vertical="center"/>
    </xf>
    <xf numFmtId="1" fontId="20" fillId="6" borderId="9" xfId="7" applyNumberFormat="1" applyFont="1" applyFill="1" applyBorder="1" applyAlignment="1">
      <alignment horizontal="center" vertical="center"/>
    </xf>
    <xf numFmtId="1" fontId="20" fillId="6" borderId="13" xfId="7" applyNumberFormat="1" applyFont="1" applyFill="1" applyBorder="1" applyAlignment="1">
      <alignment horizontal="center" vertical="center"/>
    </xf>
    <xf numFmtId="1" fontId="20" fillId="6" borderId="5" xfId="7" applyNumberFormat="1" applyFont="1" applyFill="1" applyBorder="1" applyAlignment="1">
      <alignment horizontal="center" vertical="center"/>
    </xf>
    <xf numFmtId="49" fontId="20" fillId="6" borderId="9" xfId="7" applyFont="1" applyFill="1" applyBorder="1" applyAlignment="1">
      <alignment horizontal="center" vertical="center"/>
    </xf>
    <xf numFmtId="49" fontId="20" fillId="6" borderId="13" xfId="7" applyFont="1" applyFill="1" applyBorder="1" applyAlignment="1">
      <alignment horizontal="center" vertical="center"/>
    </xf>
    <xf numFmtId="49" fontId="20" fillId="6" borderId="5" xfId="7" applyFont="1" applyFill="1" applyBorder="1" applyAlignment="1">
      <alignment horizontal="center" vertical="center"/>
    </xf>
    <xf numFmtId="49" fontId="20" fillId="7" borderId="9" xfId="7" applyFont="1" applyFill="1" applyBorder="1" applyAlignment="1">
      <alignment horizontal="center" vertical="center"/>
    </xf>
    <xf numFmtId="49" fontId="20" fillId="7" borderId="13" xfId="7" applyFont="1" applyFill="1" applyBorder="1" applyAlignment="1">
      <alignment horizontal="center" vertical="center"/>
    </xf>
    <xf numFmtId="49" fontId="20" fillId="7" borderId="5" xfId="7" applyFont="1" applyFill="1" applyBorder="1" applyAlignment="1">
      <alignment horizontal="center" vertical="center"/>
    </xf>
    <xf numFmtId="49" fontId="1" fillId="3" borderId="0" xfId="7" applyFill="1">
      <alignment wrapText="1"/>
    </xf>
    <xf numFmtId="49" fontId="1" fillId="3" borderId="0" xfId="7" applyFill="1" applyAlignment="1">
      <alignment horizontal="center" wrapText="1"/>
    </xf>
    <xf numFmtId="49" fontId="19" fillId="3" borderId="0" xfId="7" applyFont="1" applyFill="1" applyAlignment="1">
      <alignment vertical="center" wrapText="1"/>
    </xf>
    <xf numFmtId="49" fontId="10" fillId="3" borderId="0" xfId="7" applyFont="1" applyFill="1">
      <alignment wrapText="1"/>
    </xf>
    <xf numFmtId="49" fontId="10" fillId="3" borderId="0" xfId="7" applyFont="1" applyFill="1" applyAlignment="1">
      <alignment vertical="center" wrapText="1"/>
    </xf>
    <xf numFmtId="49" fontId="11" fillId="3" borderId="0" xfId="7" applyFont="1" applyFill="1" applyAlignment="1">
      <alignment vertical="center" wrapText="1"/>
    </xf>
    <xf numFmtId="49" fontId="11" fillId="3" borderId="0" xfId="7" applyFont="1" applyFill="1">
      <alignment wrapText="1"/>
    </xf>
    <xf numFmtId="49" fontId="13" fillId="3" borderId="0" xfId="7" applyFont="1" applyFill="1" applyAlignment="1">
      <alignment horizontal="left" vertical="center"/>
    </xf>
    <xf numFmtId="49" fontId="13" fillId="3" borderId="0" xfId="7" applyFont="1" applyFill="1" applyAlignment="1">
      <alignment horizontal="center" vertical="center" wrapText="1"/>
    </xf>
    <xf numFmtId="1" fontId="13" fillId="3" borderId="12" xfId="7" applyNumberFormat="1" applyFont="1" applyFill="1" applyBorder="1" applyAlignment="1">
      <alignment horizontal="center" vertical="center"/>
    </xf>
    <xf numFmtId="49" fontId="13" fillId="3" borderId="0" xfId="7" applyFont="1" applyFill="1" applyAlignment="1">
      <alignment horizontal="center" vertical="center"/>
    </xf>
    <xf numFmtId="49" fontId="13" fillId="3" borderId="6" xfId="7" applyFont="1" applyFill="1" applyBorder="1" applyAlignment="1">
      <alignment horizontal="center" vertical="center" wrapText="1"/>
    </xf>
    <xf numFmtId="1" fontId="13" fillId="3" borderId="0" xfId="7" applyNumberFormat="1" applyFont="1" applyFill="1" applyAlignment="1">
      <alignment horizontal="center" vertical="center"/>
    </xf>
    <xf numFmtId="49" fontId="1" fillId="3" borderId="7" xfId="7" applyFill="1" applyBorder="1" applyAlignment="1">
      <alignment horizontal="left" vertical="center"/>
    </xf>
    <xf numFmtId="49" fontId="3" fillId="3" borderId="15" xfId="7" applyFont="1" applyFill="1" applyBorder="1" applyAlignment="1">
      <alignment vertical="center" wrapText="1"/>
    </xf>
    <xf numFmtId="49" fontId="13" fillId="3" borderId="0" xfId="7" applyFont="1" applyFill="1" applyAlignment="1">
      <alignment vertical="center" wrapText="1"/>
    </xf>
    <xf numFmtId="49" fontId="11" fillId="3" borderId="12" xfId="7" applyFont="1" applyFill="1" applyBorder="1" applyAlignment="1">
      <alignment horizontal="center" vertical="center"/>
    </xf>
    <xf numFmtId="49" fontId="11" fillId="3" borderId="0" xfId="7" applyFont="1" applyFill="1" applyAlignment="1">
      <alignment horizontal="center" vertical="center"/>
    </xf>
    <xf numFmtId="2" fontId="21" fillId="3" borderId="7" xfId="7" applyNumberFormat="1" applyFont="1" applyFill="1" applyBorder="1" applyAlignment="1">
      <alignment horizontal="center" vertical="center"/>
    </xf>
    <xf numFmtId="2" fontId="21" fillId="3" borderId="8" xfId="7" applyNumberFormat="1" applyFont="1" applyFill="1" applyBorder="1" applyAlignment="1">
      <alignment horizontal="center" vertical="center"/>
    </xf>
    <xf numFmtId="2" fontId="21" fillId="3" borderId="15" xfId="7" applyNumberFormat="1" applyFont="1" applyFill="1" applyBorder="1" applyAlignment="1">
      <alignment horizontal="center" vertical="center"/>
    </xf>
    <xf numFmtId="1" fontId="11" fillId="3" borderId="11" xfId="7" applyNumberFormat="1" applyFont="1" applyFill="1" applyBorder="1" applyAlignment="1">
      <alignment horizontal="center" vertical="center"/>
    </xf>
    <xf numFmtId="166" fontId="21" fillId="3" borderId="7" xfId="7" applyNumberFormat="1" applyFont="1" applyFill="1" applyBorder="1" applyAlignment="1">
      <alignment horizontal="center" vertical="center"/>
    </xf>
    <xf numFmtId="166" fontId="21" fillId="3" borderId="8" xfId="7" applyNumberFormat="1" applyFont="1" applyFill="1" applyBorder="1" applyAlignment="1">
      <alignment horizontal="center" vertical="center"/>
    </xf>
    <xf numFmtId="166" fontId="21" fillId="3" borderId="15" xfId="7" applyNumberFormat="1" applyFont="1" applyFill="1" applyBorder="1" applyAlignment="1">
      <alignment horizontal="center" vertical="center"/>
    </xf>
    <xf numFmtId="49" fontId="1" fillId="3" borderId="3" xfId="7" applyFill="1" applyBorder="1" applyAlignment="1">
      <alignment horizontal="left" vertical="center"/>
    </xf>
    <xf numFmtId="49" fontId="3" fillId="3" borderId="11" xfId="7" applyFont="1" applyFill="1" applyBorder="1" applyAlignment="1">
      <alignment vertical="center" wrapText="1"/>
    </xf>
    <xf numFmtId="166" fontId="21" fillId="3" borderId="3" xfId="7" applyNumberFormat="1" applyFont="1" applyFill="1" applyBorder="1" applyAlignment="1">
      <alignment horizontal="center" vertical="center"/>
    </xf>
    <xf numFmtId="166" fontId="21" fillId="3" borderId="0" xfId="7" applyNumberFormat="1" applyFont="1" applyFill="1" applyAlignment="1">
      <alignment horizontal="center" vertical="center"/>
    </xf>
    <xf numFmtId="166" fontId="21" fillId="3" borderId="11" xfId="7" applyNumberFormat="1" applyFont="1" applyFill="1" applyBorder="1" applyAlignment="1">
      <alignment horizontal="center" vertical="center"/>
    </xf>
    <xf numFmtId="1" fontId="21" fillId="3" borderId="3" xfId="7" applyNumberFormat="1" applyFont="1" applyFill="1" applyBorder="1" applyAlignment="1">
      <alignment horizontal="center" vertical="center"/>
    </xf>
    <xf numFmtId="1" fontId="21" fillId="3" borderId="0" xfId="7" applyNumberFormat="1" applyFont="1" applyFill="1" applyAlignment="1">
      <alignment horizontal="center" vertical="center"/>
    </xf>
    <xf numFmtId="1" fontId="21" fillId="3" borderId="11" xfId="7" applyNumberFormat="1" applyFont="1" applyFill="1" applyBorder="1" applyAlignment="1">
      <alignment horizontal="center" vertical="center"/>
    </xf>
    <xf numFmtId="49" fontId="1" fillId="3" borderId="2" xfId="7" applyFill="1" applyBorder="1" applyAlignment="1">
      <alignment horizontal="left" vertical="center"/>
    </xf>
    <xf numFmtId="49" fontId="3" fillId="3" borderId="10" xfId="7" applyFont="1" applyFill="1" applyBorder="1" applyAlignment="1">
      <alignment vertical="center" wrapText="1"/>
    </xf>
    <xf numFmtId="49" fontId="11" fillId="3" borderId="1" xfId="7" applyFont="1" applyFill="1" applyBorder="1" applyAlignment="1">
      <alignment horizontal="center" vertical="center"/>
    </xf>
    <xf numFmtId="166" fontId="21" fillId="3" borderId="2" xfId="7" applyNumberFormat="1" applyFont="1" applyFill="1" applyBorder="1" applyAlignment="1">
      <alignment horizontal="center" vertical="center"/>
    </xf>
    <xf numFmtId="166" fontId="21" fillId="3" borderId="6" xfId="7" applyNumberFormat="1" applyFont="1" applyFill="1" applyBorder="1" applyAlignment="1">
      <alignment horizontal="center" vertical="center"/>
    </xf>
    <xf numFmtId="166" fontId="21" fillId="3" borderId="10" xfId="7" applyNumberFormat="1" applyFont="1" applyFill="1" applyBorder="1" applyAlignment="1">
      <alignment horizontal="center" vertical="center"/>
    </xf>
    <xf numFmtId="1" fontId="21" fillId="3" borderId="2" xfId="7" applyNumberFormat="1" applyFont="1" applyFill="1" applyBorder="1" applyAlignment="1">
      <alignment horizontal="center" vertical="center"/>
    </xf>
    <xf numFmtId="1" fontId="21" fillId="3" borderId="6" xfId="7" applyNumberFormat="1" applyFont="1" applyFill="1" applyBorder="1" applyAlignment="1">
      <alignment horizontal="center" vertical="center"/>
    </xf>
    <xf numFmtId="1" fontId="21" fillId="3" borderId="10" xfId="7" applyNumberFormat="1" applyFont="1" applyFill="1" applyBorder="1" applyAlignment="1">
      <alignment horizontal="center" vertical="center"/>
    </xf>
    <xf numFmtId="49" fontId="11" fillId="3" borderId="4" xfId="7" applyFont="1" applyFill="1" applyBorder="1" applyAlignment="1">
      <alignment horizontal="center" vertical="center"/>
    </xf>
    <xf numFmtId="1" fontId="20" fillId="3" borderId="2" xfId="7" applyNumberFormat="1" applyFont="1" applyFill="1" applyBorder="1" applyAlignment="1">
      <alignment horizontal="center" vertical="center"/>
    </xf>
    <xf numFmtId="1" fontId="20" fillId="3" borderId="6" xfId="7" applyNumberFormat="1" applyFont="1" applyFill="1" applyBorder="1" applyAlignment="1">
      <alignment horizontal="center" vertical="center"/>
    </xf>
    <xf numFmtId="1" fontId="20" fillId="3" borderId="10" xfId="7" applyNumberFormat="1" applyFont="1" applyFill="1" applyBorder="1" applyAlignment="1">
      <alignment horizontal="center" vertical="center"/>
    </xf>
    <xf numFmtId="1" fontId="13" fillId="3" borderId="11" xfId="7" applyNumberFormat="1" applyFont="1" applyFill="1" applyBorder="1" applyAlignment="1">
      <alignment horizontal="center" vertical="center"/>
    </xf>
    <xf numFmtId="49" fontId="15" fillId="3" borderId="0" xfId="7" applyFont="1" applyFill="1" applyAlignment="1">
      <alignment horizontal="center" wrapText="1"/>
    </xf>
    <xf numFmtId="49" fontId="3" fillId="3" borderId="0" xfId="7" applyFont="1" applyFill="1" applyAlignment="1">
      <alignment horizontal="left"/>
    </xf>
    <xf numFmtId="49" fontId="20" fillId="3" borderId="0" xfId="7" applyFont="1" applyFill="1" applyAlignment="1">
      <alignment horizontal="center"/>
    </xf>
    <xf numFmtId="49" fontId="13" fillId="3" borderId="0" xfId="7" applyFont="1" applyFill="1" applyAlignment="1">
      <alignment horizontal="center"/>
    </xf>
    <xf numFmtId="20" fontId="13" fillId="3" borderId="14" xfId="7" applyNumberFormat="1" applyFont="1" applyFill="1" applyBorder="1" applyAlignment="1">
      <alignment horizontal="right" vertical="center"/>
    </xf>
    <xf numFmtId="20" fontId="13" fillId="3" borderId="0" xfId="7" applyNumberFormat="1" applyFont="1" applyFill="1" applyAlignment="1">
      <alignment horizontal="center" vertical="center"/>
    </xf>
    <xf numFmtId="49" fontId="21" fillId="3" borderId="7" xfId="7" applyFont="1" applyFill="1" applyBorder="1" applyAlignment="1">
      <alignment horizontal="center" vertical="center"/>
    </xf>
    <xf numFmtId="49" fontId="21" fillId="3" borderId="8" xfId="7" applyFont="1" applyFill="1" applyBorder="1" applyAlignment="1">
      <alignment horizontal="center" vertical="center"/>
    </xf>
    <xf numFmtId="49" fontId="21" fillId="3" borderId="15" xfId="7" applyFont="1" applyFill="1" applyBorder="1" applyAlignment="1">
      <alignment horizontal="center" vertical="center"/>
    </xf>
    <xf numFmtId="49" fontId="21" fillId="3" borderId="2" xfId="7" applyFont="1" applyFill="1" applyBorder="1" applyAlignment="1">
      <alignment horizontal="center" vertical="center"/>
    </xf>
    <xf numFmtId="49" fontId="21" fillId="3" borderId="6" xfId="7" applyFont="1" applyFill="1" applyBorder="1" applyAlignment="1">
      <alignment horizontal="center" vertical="center"/>
    </xf>
    <xf numFmtId="49" fontId="21" fillId="3" borderId="10" xfId="7" applyFont="1" applyFill="1" applyBorder="1" applyAlignment="1">
      <alignment horizontal="center" vertical="center"/>
    </xf>
    <xf numFmtId="49" fontId="13" fillId="3" borderId="0" xfId="7" applyFont="1" applyFill="1">
      <alignment wrapText="1"/>
    </xf>
    <xf numFmtId="20" fontId="13" fillId="3" borderId="1" xfId="7" applyNumberFormat="1" applyFont="1" applyFill="1" applyBorder="1" applyAlignment="1">
      <alignment horizontal="right"/>
    </xf>
    <xf numFmtId="20" fontId="13" fillId="3" borderId="0" xfId="7" applyNumberFormat="1" applyFont="1" applyFill="1" applyAlignment="1"/>
    <xf numFmtId="49" fontId="21" fillId="3" borderId="2" xfId="7" applyFont="1" applyFill="1" applyBorder="1" applyAlignment="1">
      <alignment horizontal="center"/>
    </xf>
    <xf numFmtId="49" fontId="21" fillId="3" borderId="6" xfId="7" applyFont="1" applyFill="1" applyBorder="1" applyAlignment="1">
      <alignment horizontal="center"/>
    </xf>
    <xf numFmtId="49" fontId="21" fillId="3" borderId="10" xfId="7" applyFont="1" applyFill="1" applyBorder="1" applyAlignment="1">
      <alignment horizontal="center"/>
    </xf>
    <xf numFmtId="49" fontId="11" fillId="3" borderId="0" xfId="7" applyFont="1" applyFill="1" applyAlignment="1">
      <alignment horizontal="center"/>
    </xf>
    <xf numFmtId="49" fontId="11" fillId="3" borderId="9" xfId="7" applyFont="1" applyFill="1" applyBorder="1" applyAlignment="1">
      <alignment horizontal="left"/>
    </xf>
    <xf numFmtId="49" fontId="13" fillId="3" borderId="13" xfId="7" applyFont="1" applyFill="1" applyBorder="1">
      <alignment wrapText="1"/>
    </xf>
    <xf numFmtId="49" fontId="11" fillId="3" borderId="8" xfId="7" applyFont="1" applyFill="1" applyBorder="1" applyAlignment="1">
      <alignment horizontal="center" wrapText="1"/>
    </xf>
    <xf numFmtId="49" fontId="11" fillId="3" borderId="13" xfId="7" applyFont="1" applyFill="1" applyBorder="1">
      <alignment wrapText="1"/>
    </xf>
    <xf numFmtId="20" fontId="13" fillId="3" borderId="14" xfId="7" applyNumberFormat="1" applyFont="1" applyFill="1" applyBorder="1" applyAlignment="1">
      <alignment horizontal="center" vertical="center"/>
    </xf>
    <xf numFmtId="20" fontId="13" fillId="3" borderId="1" xfId="7" applyNumberFormat="1" applyFont="1" applyFill="1" applyBorder="1" applyAlignment="1">
      <alignment horizontal="center" vertical="center"/>
    </xf>
    <xf numFmtId="49" fontId="21" fillId="3" borderId="0" xfId="7" applyFont="1" applyFill="1" applyAlignment="1">
      <alignment horizontal="center" vertical="center"/>
    </xf>
    <xf numFmtId="49" fontId="1" fillId="3" borderId="3" xfId="7" applyFill="1" applyBorder="1">
      <alignment wrapText="1"/>
    </xf>
    <xf numFmtId="49" fontId="9" fillId="3" borderId="3" xfId="7" applyFont="1" applyFill="1" applyBorder="1">
      <alignment wrapText="1"/>
    </xf>
    <xf numFmtId="49" fontId="9" fillId="3" borderId="0" xfId="7" applyFont="1" applyFill="1">
      <alignment wrapText="1"/>
    </xf>
    <xf numFmtId="49" fontId="9" fillId="3" borderId="0" xfId="7" applyFont="1" applyFill="1" applyAlignment="1">
      <alignment horizontal="center" wrapText="1"/>
    </xf>
    <xf numFmtId="49" fontId="18" fillId="3" borderId="0" xfId="7" applyFont="1" applyFill="1" applyAlignment="1">
      <alignment horizontal="center" vertical="center" wrapText="1"/>
    </xf>
    <xf numFmtId="49" fontId="18" fillId="3" borderId="0" xfId="7" applyFont="1" applyFill="1" applyAlignment="1">
      <alignment vertical="center"/>
    </xf>
    <xf numFmtId="49" fontId="18" fillId="3" borderId="0" xfId="7" applyFont="1" applyFill="1" applyAlignment="1">
      <alignment horizontal="center" vertical="center"/>
    </xf>
    <xf numFmtId="49" fontId="9" fillId="3" borderId="0" xfId="7" applyFont="1" applyFill="1" applyAlignment="1">
      <alignment horizontal="center" vertical="center" wrapText="1"/>
    </xf>
    <xf numFmtId="49" fontId="3" fillId="3" borderId="0" xfId="7" applyFont="1" applyFill="1" applyAlignment="1">
      <alignment horizontal="left" vertical="center"/>
    </xf>
    <xf numFmtId="49" fontId="13" fillId="6" borderId="1" xfId="7" applyFont="1" applyFill="1" applyBorder="1" applyAlignment="1">
      <alignment horizontal="center" vertical="center" wrapText="1"/>
    </xf>
    <xf numFmtId="49" fontId="13" fillId="6" borderId="14" xfId="7" applyFont="1" applyFill="1" applyBorder="1" applyAlignment="1">
      <alignment horizontal="center" vertical="center" wrapText="1"/>
    </xf>
    <xf numFmtId="49" fontId="11" fillId="6" borderId="2" xfId="7" applyFont="1" applyFill="1" applyBorder="1" applyAlignment="1">
      <alignment horizontal="center" vertical="center"/>
    </xf>
    <xf numFmtId="49" fontId="11" fillId="6" borderId="10" xfId="7" applyFont="1" applyFill="1" applyBorder="1" applyAlignment="1">
      <alignment horizontal="left" vertical="center"/>
    </xf>
    <xf numFmtId="49" fontId="0" fillId="0" borderId="0" xfId="0" applyAlignment="1"/>
    <xf numFmtId="0" fontId="1" fillId="0" borderId="3" xfId="8" applyBorder="1" applyAlignment="1">
      <alignment horizontal="left"/>
    </xf>
    <xf numFmtId="0" fontId="11" fillId="3" borderId="4" xfId="2" applyFont="1" applyFill="1" applyBorder="1"/>
    <xf numFmtId="0" fontId="11" fillId="3" borderId="41" xfId="2" applyFont="1" applyFill="1" applyBorder="1"/>
    <xf numFmtId="0" fontId="11" fillId="3" borderId="42" xfId="2" applyFont="1" applyFill="1" applyBorder="1"/>
    <xf numFmtId="0" fontId="11" fillId="3" borderId="44" xfId="2" applyFont="1" applyFill="1" applyBorder="1"/>
    <xf numFmtId="0" fontId="11" fillId="3" borderId="46" xfId="2" applyFont="1" applyFill="1" applyBorder="1"/>
    <xf numFmtId="0" fontId="11" fillId="3" borderId="47" xfId="2" applyFont="1" applyFill="1" applyBorder="1"/>
    <xf numFmtId="1" fontId="2" fillId="3" borderId="50" xfId="0" applyNumberFormat="1" applyFont="1" applyFill="1" applyBorder="1" applyAlignment="1">
      <alignment horizontal="left"/>
    </xf>
    <xf numFmtId="1" fontId="2" fillId="3" borderId="49" xfId="0" applyNumberFormat="1" applyFont="1" applyFill="1" applyBorder="1" applyAlignment="1">
      <alignment horizontal="left"/>
    </xf>
    <xf numFmtId="0" fontId="36" fillId="3" borderId="26" xfId="0" applyNumberFormat="1" applyFont="1" applyFill="1" applyBorder="1" applyAlignment="1">
      <alignment horizontal="left"/>
    </xf>
    <xf numFmtId="0" fontId="7" fillId="0" borderId="26" xfId="0" applyNumberFormat="1" applyFont="1" applyBorder="1" applyAlignment="1">
      <alignment horizontal="left"/>
    </xf>
    <xf numFmtId="0" fontId="36" fillId="0" borderId="26" xfId="0" applyNumberFormat="1" applyFont="1" applyBorder="1" applyAlignment="1">
      <alignment horizontal="left"/>
    </xf>
    <xf numFmtId="0" fontId="17" fillId="2" borderId="1" xfId="2" applyFont="1" applyFill="1" applyBorder="1" applyAlignment="1">
      <alignment horizontal="center"/>
    </xf>
    <xf numFmtId="0" fontId="7" fillId="3" borderId="51" xfId="0" applyNumberFormat="1" applyFont="1" applyFill="1" applyBorder="1" applyAlignment="1">
      <alignment horizontal="left"/>
    </xf>
    <xf numFmtId="43" fontId="1" fillId="3" borderId="52" xfId="2" applyNumberFormat="1" applyFill="1" applyBorder="1" applyAlignment="1">
      <alignment horizontal="right"/>
    </xf>
    <xf numFmtId="43" fontId="1" fillId="3" borderId="53" xfId="4" applyNumberFormat="1" applyFont="1" applyFill="1" applyBorder="1"/>
    <xf numFmtId="0" fontId="7" fillId="0" borderId="32" xfId="0" applyNumberFormat="1" applyFont="1" applyBorder="1" applyAlignment="1">
      <alignment horizontal="left"/>
    </xf>
    <xf numFmtId="0" fontId="7" fillId="3" borderId="53" xfId="0" applyNumberFormat="1" applyFont="1" applyFill="1" applyBorder="1" applyAlignment="1">
      <alignment horizontal="left"/>
    </xf>
    <xf numFmtId="0" fontId="17" fillId="3" borderId="14" xfId="2" applyFont="1" applyFill="1" applyBorder="1" applyAlignment="1">
      <alignment horizontal="center"/>
    </xf>
    <xf numFmtId="49" fontId="37" fillId="2" borderId="10" xfId="0" applyFont="1" applyFill="1" applyBorder="1" applyAlignment="1">
      <alignment horizontal="right" vertical="center"/>
    </xf>
    <xf numFmtId="43" fontId="1" fillId="0" borderId="19" xfId="2" applyNumberFormat="1" applyBorder="1" applyAlignment="1">
      <alignment horizontal="right"/>
    </xf>
    <xf numFmtId="9" fontId="6" fillId="8" borderId="4" xfId="1" applyFont="1" applyFill="1" applyBorder="1" applyAlignment="1">
      <alignment horizontal="center"/>
    </xf>
    <xf numFmtId="0" fontId="3" fillId="8" borderId="43" xfId="2" applyFont="1" applyFill="1" applyBorder="1" applyAlignment="1">
      <alignment horizontal="left" vertical="center"/>
    </xf>
    <xf numFmtId="0" fontId="3" fillId="8" borderId="45" xfId="2" applyFont="1" applyFill="1" applyBorder="1" applyAlignment="1">
      <alignment horizontal="left" vertical="center"/>
    </xf>
    <xf numFmtId="14" fontId="3" fillId="0" borderId="48" xfId="2" applyNumberFormat="1" applyFont="1" applyBorder="1" applyAlignment="1">
      <alignment horizontal="left" vertical="center"/>
    </xf>
    <xf numFmtId="0" fontId="1" fillId="8" borderId="0" xfId="2" applyFill="1"/>
    <xf numFmtId="0" fontId="3" fillId="8" borderId="0" xfId="2" applyFont="1" applyFill="1"/>
    <xf numFmtId="49" fontId="26" fillId="2" borderId="8" xfId="0" applyFont="1" applyFill="1" applyBorder="1" applyAlignment="1">
      <alignment horizontal="right" vertical="center" wrapText="1"/>
    </xf>
    <xf numFmtId="49" fontId="26" fillId="2" borderId="15" xfId="0" applyFont="1" applyFill="1" applyBorder="1" applyAlignment="1">
      <alignment horizontal="right" vertical="center" wrapText="1"/>
    </xf>
    <xf numFmtId="0" fontId="1" fillId="2" borderId="4" xfId="2" applyFill="1" applyBorder="1" applyAlignment="1">
      <alignment horizontal="center" vertical="center" textRotation="90"/>
    </xf>
    <xf numFmtId="0" fontId="1" fillId="2" borderId="14" xfId="2" applyFill="1" applyBorder="1" applyAlignment="1">
      <alignment horizontal="center" vertical="center" textRotation="90"/>
    </xf>
    <xf numFmtId="0" fontId="1" fillId="3" borderId="4" xfId="2" applyFill="1" applyBorder="1" applyAlignment="1">
      <alignment horizontal="center" vertical="center" textRotation="90"/>
    </xf>
    <xf numFmtId="0" fontId="1" fillId="3" borderId="14" xfId="2" applyFill="1" applyBorder="1" applyAlignment="1">
      <alignment horizontal="center" vertical="center" textRotation="90"/>
    </xf>
    <xf numFmtId="0" fontId="1" fillId="3" borderId="12" xfId="2" applyFill="1" applyBorder="1" applyAlignment="1">
      <alignment horizontal="center" vertical="center" textRotation="90"/>
    </xf>
    <xf numFmtId="0" fontId="1" fillId="3" borderId="1" xfId="2" applyFill="1" applyBorder="1" applyAlignment="1">
      <alignment horizontal="center" vertical="center" textRotation="90"/>
    </xf>
    <xf numFmtId="0" fontId="1" fillId="2" borderId="12" xfId="2" applyFill="1" applyBorder="1" applyAlignment="1">
      <alignment horizontal="center" vertical="center" textRotation="90"/>
    </xf>
    <xf numFmtId="0" fontId="1" fillId="2" borderId="1" xfId="2" applyFill="1" applyBorder="1" applyAlignment="1">
      <alignment horizontal="center" vertical="center" textRotation="90"/>
    </xf>
    <xf numFmtId="0" fontId="5" fillId="3" borderId="39" xfId="2" applyFont="1" applyFill="1" applyBorder="1" applyAlignment="1">
      <alignment horizontal="center"/>
    </xf>
    <xf numFmtId="0" fontId="5" fillId="3" borderId="40" xfId="2" applyFont="1" applyFill="1" applyBorder="1" applyAlignment="1">
      <alignment horizontal="center"/>
    </xf>
    <xf numFmtId="0" fontId="3" fillId="3" borderId="4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45" xfId="2" applyFont="1" applyFill="1" applyBorder="1" applyAlignment="1">
      <alignment horizontal="center" vertical="center"/>
    </xf>
    <xf numFmtId="0" fontId="3" fillId="8" borderId="46" xfId="2" applyFont="1" applyFill="1" applyBorder="1" applyAlignment="1">
      <alignment horizontal="center" vertical="center"/>
    </xf>
    <xf numFmtId="0" fontId="3" fillId="8" borderId="47" xfId="2" applyFont="1" applyFill="1" applyBorder="1" applyAlignment="1">
      <alignment horizontal="center" vertical="center"/>
    </xf>
    <xf numFmtId="0" fontId="3" fillId="8" borderId="48" xfId="2" applyFont="1" applyFill="1" applyBorder="1" applyAlignment="1">
      <alignment horizontal="center" vertical="center"/>
    </xf>
    <xf numFmtId="0" fontId="3" fillId="8" borderId="41" xfId="2" applyFont="1" applyFill="1" applyBorder="1" applyAlignment="1">
      <alignment horizontal="center" vertical="center"/>
    </xf>
    <xf numFmtId="0" fontId="3" fillId="8" borderId="42" xfId="2" applyFont="1" applyFill="1" applyBorder="1" applyAlignment="1">
      <alignment horizontal="center" vertical="center"/>
    </xf>
    <xf numFmtId="0" fontId="3" fillId="8" borderId="43" xfId="2" applyFont="1" applyFill="1" applyBorder="1" applyAlignment="1">
      <alignment horizontal="center" vertical="center"/>
    </xf>
    <xf numFmtId="49" fontId="9" fillId="3" borderId="13" xfId="7" applyFont="1" applyFill="1" applyBorder="1" applyAlignment="1">
      <alignment horizontal="center" wrapText="1"/>
    </xf>
    <xf numFmtId="49" fontId="6" fillId="3" borderId="13" xfId="7" applyFont="1" applyFill="1" applyBorder="1" applyAlignment="1">
      <alignment horizontal="center" wrapText="1"/>
    </xf>
    <xf numFmtId="49" fontId="31" fillId="2" borderId="9" xfId="7" applyFont="1" applyFill="1" applyBorder="1" applyAlignment="1">
      <alignment horizontal="right" vertical="center" wrapText="1"/>
    </xf>
    <xf numFmtId="49" fontId="31" fillId="2" borderId="13" xfId="7" applyFont="1" applyFill="1" applyBorder="1" applyAlignment="1">
      <alignment horizontal="right" vertical="center" wrapText="1"/>
    </xf>
    <xf numFmtId="49" fontId="31" fillId="2" borderId="5" xfId="7" applyFont="1" applyFill="1" applyBorder="1" applyAlignment="1">
      <alignment horizontal="right" vertical="center" wrapText="1"/>
    </xf>
    <xf numFmtId="49" fontId="33" fillId="0" borderId="8" xfId="7" applyFont="1" applyBorder="1" applyAlignment="1">
      <alignment horizontal="left" vertical="center" wrapText="1"/>
    </xf>
    <xf numFmtId="49" fontId="32" fillId="4" borderId="9" xfId="7" applyFont="1" applyFill="1" applyBorder="1" applyAlignment="1">
      <alignment horizontal="center" vertical="center"/>
    </xf>
    <xf numFmtId="49" fontId="32" fillId="4" borderId="5" xfId="7" applyFont="1" applyFill="1" applyBorder="1" applyAlignment="1">
      <alignment horizontal="center" vertical="center"/>
    </xf>
    <xf numFmtId="49" fontId="32" fillId="4" borderId="13" xfId="7" applyFont="1" applyFill="1" applyBorder="1" applyAlignment="1">
      <alignment horizontal="center" vertical="center"/>
    </xf>
    <xf numFmtId="49" fontId="13" fillId="5" borderId="9" xfId="7" applyFont="1" applyFill="1" applyBorder="1" applyAlignment="1">
      <alignment horizontal="center" vertical="center"/>
    </xf>
    <xf numFmtId="49" fontId="13" fillId="5" borderId="13" xfId="7" applyFont="1" applyFill="1" applyBorder="1" applyAlignment="1">
      <alignment horizontal="center" vertical="center"/>
    </xf>
    <xf numFmtId="49" fontId="13" fillId="5" borderId="5" xfId="7" applyFont="1" applyFill="1" applyBorder="1" applyAlignment="1">
      <alignment horizontal="center" vertical="center"/>
    </xf>
    <xf numFmtId="49" fontId="15" fillId="7" borderId="7" xfId="7" applyFont="1" applyFill="1" applyBorder="1" applyAlignment="1">
      <alignment horizontal="center" vertical="center" wrapText="1"/>
    </xf>
    <xf numFmtId="49" fontId="15" fillId="7" borderId="15" xfId="7" applyFont="1" applyFill="1" applyBorder="1" applyAlignment="1">
      <alignment horizontal="center" vertical="center" wrapText="1"/>
    </xf>
    <xf numFmtId="49" fontId="15" fillId="7" borderId="2" xfId="7" applyFont="1" applyFill="1" applyBorder="1" applyAlignment="1">
      <alignment horizontal="center" vertical="center" wrapText="1"/>
    </xf>
    <xf numFmtId="49" fontId="15" fillId="7" borderId="10" xfId="7" applyFont="1" applyFill="1" applyBorder="1" applyAlignment="1">
      <alignment horizontal="center" vertical="center" wrapText="1"/>
    </xf>
    <xf numFmtId="49" fontId="13" fillId="7" borderId="14" xfId="7" applyFont="1" applyFill="1" applyBorder="1" applyAlignment="1">
      <alignment horizontal="center" vertical="center" wrapText="1"/>
    </xf>
    <xf numFmtId="49" fontId="13" fillId="7" borderId="1" xfId="7" applyFont="1" applyFill="1" applyBorder="1" applyAlignment="1">
      <alignment horizontal="center" vertical="center" wrapText="1"/>
    </xf>
    <xf numFmtId="49" fontId="13" fillId="7" borderId="9" xfId="7" applyFont="1" applyFill="1" applyBorder="1" applyAlignment="1">
      <alignment horizontal="center" vertical="center"/>
    </xf>
    <xf numFmtId="49" fontId="13" fillId="7" borderId="13" xfId="7" applyFont="1" applyFill="1" applyBorder="1" applyAlignment="1">
      <alignment horizontal="center" vertical="center"/>
    </xf>
    <xf numFmtId="49" fontId="13" fillId="7" borderId="5" xfId="7" applyFont="1" applyFill="1" applyBorder="1" applyAlignment="1">
      <alignment horizontal="center" vertical="center"/>
    </xf>
    <xf numFmtId="49" fontId="13" fillId="3" borderId="8" xfId="7" applyFont="1" applyFill="1" applyBorder="1" applyAlignment="1">
      <alignment horizontal="left" vertical="center" wrapText="1"/>
    </xf>
    <xf numFmtId="49" fontId="13" fillId="3" borderId="15" xfId="7" applyFont="1" applyFill="1" applyBorder="1" applyAlignment="1">
      <alignment horizontal="left" vertical="center" wrapText="1"/>
    </xf>
    <xf numFmtId="49" fontId="13" fillId="3" borderId="6" xfId="7" applyFont="1" applyFill="1" applyBorder="1" applyAlignment="1">
      <alignment horizontal="left" vertical="center" wrapText="1"/>
    </xf>
    <xf numFmtId="49" fontId="13" fillId="3" borderId="10" xfId="7" applyFont="1" applyFill="1" applyBorder="1" applyAlignment="1">
      <alignment horizontal="left" vertical="center" wrapText="1"/>
    </xf>
    <xf numFmtId="49" fontId="15" fillId="5" borderId="7" xfId="7" applyFont="1" applyFill="1" applyBorder="1" applyAlignment="1">
      <alignment horizontal="center" vertical="center" wrapText="1"/>
    </xf>
    <xf numFmtId="49" fontId="15" fillId="5" borderId="15" xfId="7" applyFont="1" applyFill="1" applyBorder="1" applyAlignment="1">
      <alignment horizontal="center" vertical="center" wrapText="1"/>
    </xf>
    <xf numFmtId="49" fontId="15" fillId="5" borderId="2" xfId="7" applyFont="1" applyFill="1" applyBorder="1" applyAlignment="1">
      <alignment horizontal="center" vertical="center" wrapText="1"/>
    </xf>
    <xf numFmtId="49" fontId="15" fillId="5" borderId="10" xfId="7" applyFont="1" applyFill="1" applyBorder="1" applyAlignment="1">
      <alignment horizontal="center" vertical="center" wrapText="1"/>
    </xf>
    <xf numFmtId="49" fontId="13" fillId="5" borderId="14" xfId="7" applyFont="1" applyFill="1" applyBorder="1" applyAlignment="1">
      <alignment horizontal="center" vertical="center" wrapText="1"/>
    </xf>
    <xf numFmtId="49" fontId="13" fillId="5" borderId="1" xfId="7" applyFont="1" applyFill="1" applyBorder="1" applyAlignment="1">
      <alignment horizontal="center" vertical="center" wrapText="1"/>
    </xf>
    <xf numFmtId="49" fontId="13" fillId="6" borderId="9" xfId="7" applyFont="1" applyFill="1" applyBorder="1" applyAlignment="1">
      <alignment horizontal="center" vertical="center"/>
    </xf>
    <xf numFmtId="49" fontId="13" fillId="6" borderId="13" xfId="7" applyFont="1" applyFill="1" applyBorder="1" applyAlignment="1">
      <alignment horizontal="center" vertical="center"/>
    </xf>
    <xf numFmtId="49" fontId="13" fillId="6" borderId="5" xfId="7" applyFont="1" applyFill="1" applyBorder="1" applyAlignment="1">
      <alignment horizontal="center" vertical="center"/>
    </xf>
    <xf numFmtId="1" fontId="21" fillId="3" borderId="9" xfId="7" applyNumberFormat="1" applyFont="1" applyFill="1" applyBorder="1" applyAlignment="1">
      <alignment horizontal="center" vertical="center"/>
    </xf>
    <xf numFmtId="1" fontId="21" fillId="3" borderId="13" xfId="7" applyNumberFormat="1" applyFont="1" applyFill="1" applyBorder="1" applyAlignment="1">
      <alignment horizontal="center" vertical="center"/>
    </xf>
    <xf numFmtId="1" fontId="21" fillId="3" borderId="5" xfId="7" applyNumberFormat="1" applyFont="1" applyFill="1" applyBorder="1" applyAlignment="1">
      <alignment horizontal="center" vertical="center"/>
    </xf>
    <xf numFmtId="49" fontId="4" fillId="3" borderId="8" xfId="7" applyFont="1" applyFill="1" applyBorder="1" applyAlignment="1">
      <alignment horizontal="right" wrapText="1"/>
    </xf>
    <xf numFmtId="49" fontId="30" fillId="3" borderId="0" xfId="7" applyFont="1" applyFill="1" applyAlignment="1">
      <alignment horizontal="left" vertical="top" wrapText="1"/>
    </xf>
    <xf numFmtId="49" fontId="13" fillId="3" borderId="13" xfId="7" applyFont="1" applyFill="1" applyBorder="1" applyAlignment="1">
      <alignment horizontal="left" wrapText="1"/>
    </xf>
    <xf numFmtId="49" fontId="13" fillId="3" borderId="5" xfId="7" applyFont="1" applyFill="1" applyBorder="1" applyAlignment="1">
      <alignment horizontal="left" wrapText="1"/>
    </xf>
    <xf numFmtId="49" fontId="9" fillId="6" borderId="7" xfId="7" applyFont="1" applyFill="1" applyBorder="1" applyAlignment="1">
      <alignment horizontal="center" vertical="center" wrapText="1"/>
    </xf>
    <xf numFmtId="49" fontId="9" fillId="6" borderId="15" xfId="7" applyFont="1" applyFill="1" applyBorder="1" applyAlignment="1">
      <alignment horizontal="center" vertical="center" wrapText="1"/>
    </xf>
  </cellXfs>
  <cellStyles count="9">
    <cellStyle name="Prozent" xfId="1" builtinId="5"/>
    <cellStyle name="Standard" xfId="0" builtinId="0"/>
    <cellStyle name="Standard 2" xfId="5" xr:uid="{00000000-0005-0000-0000-000002000000}"/>
    <cellStyle name="Standard 2 2" xfId="7" xr:uid="{00000000-0005-0000-0000-000003000000}"/>
    <cellStyle name="Standard 6" xfId="6" xr:uid="{00000000-0005-0000-0000-000004000000}"/>
    <cellStyle name="Standard_2008 F Hygiène Startpack" xfId="2" xr:uid="{00000000-0005-0000-0000-000005000000}"/>
    <cellStyle name="Standard_2012 F Hygiène Start Pack" xfId="8" xr:uid="{00000000-0005-0000-0000-000006000000}"/>
    <cellStyle name="Standard_Service Kombi Pack 2006 Study" xfId="3" xr:uid="{00000000-0005-0000-0000-000007000000}"/>
    <cellStyle name="Währung" xfId="4" builtinId="4"/>
  </cellStyles>
  <dxfs count="0"/>
  <tableStyles count="0" defaultTableStyle="TableStyleMedium9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62752</xdr:rowOff>
    </xdr:from>
    <xdr:ext cx="2115671" cy="502932"/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778" b="20889"/>
        <a:stretch/>
      </xdr:blipFill>
      <xdr:spPr>
        <a:xfrm>
          <a:off x="0" y="62752"/>
          <a:ext cx="2115671" cy="50293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83080" cy="423869"/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778" b="20889"/>
        <a:stretch/>
      </xdr:blipFill>
      <xdr:spPr>
        <a:xfrm>
          <a:off x="0" y="0"/>
          <a:ext cx="1783080" cy="42386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99"/>
  <sheetViews>
    <sheetView showZeros="0" tabSelected="1" zoomScale="120" zoomScaleNormal="120" zoomScaleSheetLayoutView="85" workbookViewId="0">
      <selection activeCell="G3" sqref="G3"/>
    </sheetView>
  </sheetViews>
  <sheetFormatPr baseColWidth="10" defaultColWidth="11.44140625" defaultRowHeight="13.2" x14ac:dyDescent="0.25"/>
  <cols>
    <col min="1" max="1" width="6" style="18" customWidth="1"/>
    <col min="2" max="2" width="15" style="18" customWidth="1"/>
    <col min="3" max="3" width="35.6640625" style="18" customWidth="1"/>
    <col min="4" max="4" width="10.44140625" style="18" customWidth="1"/>
    <col min="5" max="5" width="12.33203125" style="18" customWidth="1"/>
    <col min="6" max="6" width="17" style="18" customWidth="1"/>
    <col min="7" max="16384" width="11.44140625" style="18"/>
  </cols>
  <sheetData>
    <row r="1" spans="1:15" s="9" customFormat="1" ht="42.6" customHeight="1" x14ac:dyDescent="0.3">
      <c r="A1" s="76"/>
      <c r="B1" s="77"/>
      <c r="C1" s="205" t="s">
        <v>214</v>
      </c>
      <c r="D1" s="205"/>
      <c r="E1" s="205"/>
      <c r="F1" s="206"/>
      <c r="G1" s="177"/>
      <c r="H1" s="8"/>
      <c r="I1" s="8"/>
      <c r="J1" s="8"/>
      <c r="K1" s="8"/>
      <c r="L1" s="8"/>
    </row>
    <row r="2" spans="1:15" s="13" customFormat="1" ht="18.75" customHeight="1" x14ac:dyDescent="0.3">
      <c r="A2" s="41" t="s">
        <v>204</v>
      </c>
      <c r="B2" s="41"/>
      <c r="C2" s="10"/>
      <c r="D2" s="10"/>
      <c r="E2" s="10"/>
      <c r="F2" s="197" t="s">
        <v>247</v>
      </c>
      <c r="G2" s="11"/>
      <c r="H2" s="11"/>
      <c r="I2" s="12"/>
      <c r="J2" s="11"/>
      <c r="K2" s="11"/>
      <c r="L2" s="11"/>
    </row>
    <row r="3" spans="1:15" s="16" customFormat="1" ht="15.6" customHeight="1" x14ac:dyDescent="0.3">
      <c r="A3" s="43"/>
      <c r="B3" s="42" t="s">
        <v>11</v>
      </c>
      <c r="C3" s="14" t="s">
        <v>12</v>
      </c>
      <c r="D3" s="15" t="s">
        <v>13</v>
      </c>
      <c r="E3" s="15" t="s">
        <v>14</v>
      </c>
      <c r="F3" s="15" t="s">
        <v>9</v>
      </c>
    </row>
    <row r="4" spans="1:15" s="16" customFormat="1" ht="13.35" customHeight="1" x14ac:dyDescent="0.3">
      <c r="A4" s="54"/>
      <c r="B4" s="53">
        <v>5836007347</v>
      </c>
      <c r="C4" s="50" t="s">
        <v>224</v>
      </c>
      <c r="D4" s="17"/>
      <c r="E4" s="51">
        <v>0.01</v>
      </c>
      <c r="F4" s="52"/>
    </row>
    <row r="5" spans="1:15" s="16" customFormat="1" ht="13.35" customHeight="1" x14ac:dyDescent="0.3">
      <c r="A5" s="54"/>
      <c r="B5" s="53">
        <v>5836007346</v>
      </c>
      <c r="C5" s="50" t="s">
        <v>185</v>
      </c>
      <c r="D5" s="17"/>
      <c r="E5" s="51">
        <v>0.01</v>
      </c>
      <c r="F5" s="52"/>
    </row>
    <row r="6" spans="1:15" s="16" customFormat="1" ht="13.35" customHeight="1" x14ac:dyDescent="0.3">
      <c r="A6" s="54"/>
      <c r="B6" s="53">
        <v>5836007349</v>
      </c>
      <c r="C6" s="50" t="s">
        <v>186</v>
      </c>
      <c r="D6" s="17"/>
      <c r="E6" s="51">
        <v>0.01</v>
      </c>
      <c r="F6" s="52"/>
    </row>
    <row r="7" spans="1:15" ht="12" customHeight="1" x14ac:dyDescent="0.3">
      <c r="A7" s="208" t="s">
        <v>205</v>
      </c>
      <c r="B7" s="55">
        <v>741007059</v>
      </c>
      <c r="C7" s="37" t="s">
        <v>164</v>
      </c>
      <c r="D7" s="6"/>
      <c r="E7" s="39">
        <v>65.2</v>
      </c>
      <c r="F7" s="35">
        <f t="shared" ref="F7:F54" si="0">D7*E7</f>
        <v>0</v>
      </c>
      <c r="I7" s="12"/>
      <c r="O7" s="19"/>
    </row>
    <row r="8" spans="1:15" ht="12" customHeight="1" x14ac:dyDescent="0.3">
      <c r="A8" s="213"/>
      <c r="B8" s="56">
        <v>741007061</v>
      </c>
      <c r="C8" s="38" t="s">
        <v>165</v>
      </c>
      <c r="D8" s="6"/>
      <c r="E8" s="40">
        <v>146</v>
      </c>
      <c r="F8" s="36">
        <f t="shared" si="0"/>
        <v>0</v>
      </c>
      <c r="I8" s="12"/>
      <c r="O8" s="19"/>
    </row>
    <row r="9" spans="1:15" ht="12" customHeight="1" x14ac:dyDescent="0.3">
      <c r="A9" s="213"/>
      <c r="B9" s="56">
        <v>741007062</v>
      </c>
      <c r="C9" s="38" t="s">
        <v>229</v>
      </c>
      <c r="D9" s="6"/>
      <c r="E9" s="40">
        <v>448</v>
      </c>
      <c r="F9" s="36"/>
      <c r="I9" s="12"/>
      <c r="O9" s="19"/>
    </row>
    <row r="10" spans="1:15" ht="12" customHeight="1" x14ac:dyDescent="0.3">
      <c r="A10" s="213"/>
      <c r="B10" s="57">
        <v>741007066</v>
      </c>
      <c r="C10" s="38" t="s">
        <v>166</v>
      </c>
      <c r="D10" s="6"/>
      <c r="E10" s="40">
        <v>77.400000000000006</v>
      </c>
      <c r="F10" s="36">
        <f t="shared" si="0"/>
        <v>0</v>
      </c>
      <c r="I10" s="12"/>
      <c r="O10" s="19"/>
    </row>
    <row r="11" spans="1:15" ht="12" customHeight="1" x14ac:dyDescent="0.3">
      <c r="A11" s="213"/>
      <c r="B11" s="57">
        <v>741007068</v>
      </c>
      <c r="C11" s="38" t="s">
        <v>167</v>
      </c>
      <c r="D11" s="6"/>
      <c r="E11" s="40">
        <v>170</v>
      </c>
      <c r="F11" s="36">
        <f t="shared" si="0"/>
        <v>0</v>
      </c>
      <c r="I11" s="12"/>
      <c r="O11" s="19"/>
    </row>
    <row r="12" spans="1:15" ht="12" customHeight="1" x14ac:dyDescent="0.3">
      <c r="A12" s="213"/>
      <c r="B12" s="57">
        <v>741007069</v>
      </c>
      <c r="C12" s="38" t="s">
        <v>230</v>
      </c>
      <c r="D12" s="6"/>
      <c r="E12" s="40">
        <v>522</v>
      </c>
      <c r="F12" s="36">
        <f t="shared" si="0"/>
        <v>0</v>
      </c>
      <c r="I12" s="12"/>
      <c r="O12" s="19"/>
    </row>
    <row r="13" spans="1:15" ht="12" customHeight="1" x14ac:dyDescent="0.3">
      <c r="A13" s="213"/>
      <c r="B13" s="57">
        <v>741007172</v>
      </c>
      <c r="C13" s="38" t="s">
        <v>168</v>
      </c>
      <c r="D13" s="6"/>
      <c r="E13" s="40">
        <v>83.5</v>
      </c>
      <c r="F13" s="36">
        <f t="shared" si="0"/>
        <v>0</v>
      </c>
      <c r="I13" s="12"/>
      <c r="O13" s="19"/>
    </row>
    <row r="14" spans="1:15" ht="12" customHeight="1" x14ac:dyDescent="0.3">
      <c r="A14" s="213"/>
      <c r="B14" s="57">
        <v>741007174</v>
      </c>
      <c r="C14" s="38" t="s">
        <v>169</v>
      </c>
      <c r="D14" s="6"/>
      <c r="E14" s="40">
        <v>185</v>
      </c>
      <c r="F14" s="36">
        <f t="shared" si="0"/>
        <v>0</v>
      </c>
      <c r="I14" s="12"/>
      <c r="O14" s="19"/>
    </row>
    <row r="15" spans="1:15" ht="12" customHeight="1" x14ac:dyDescent="0.3">
      <c r="A15" s="213"/>
      <c r="B15" s="57">
        <v>741007175</v>
      </c>
      <c r="C15" s="38" t="s">
        <v>231</v>
      </c>
      <c r="D15" s="6"/>
      <c r="E15" s="40">
        <v>565</v>
      </c>
      <c r="F15" s="36">
        <f t="shared" si="0"/>
        <v>0</v>
      </c>
      <c r="I15" s="12"/>
      <c r="O15" s="19"/>
    </row>
    <row r="16" spans="1:15" ht="12" customHeight="1" x14ac:dyDescent="0.3">
      <c r="A16" s="213"/>
      <c r="B16" s="57">
        <v>741007322</v>
      </c>
      <c r="C16" s="38" t="s">
        <v>29</v>
      </c>
      <c r="D16" s="6"/>
      <c r="E16" s="40">
        <v>79.5</v>
      </c>
      <c r="F16" s="36">
        <f t="shared" si="0"/>
        <v>0</v>
      </c>
      <c r="H16" s="70"/>
      <c r="I16" s="71"/>
      <c r="J16" s="70"/>
      <c r="K16" s="70"/>
      <c r="L16" s="70"/>
      <c r="M16" s="70"/>
      <c r="N16" s="70"/>
      <c r="O16" s="72"/>
    </row>
    <row r="17" spans="1:15" ht="12" customHeight="1" x14ac:dyDescent="0.3">
      <c r="A17" s="213"/>
      <c r="B17" s="57">
        <v>741007326</v>
      </c>
      <c r="C17" s="38" t="s">
        <v>28</v>
      </c>
      <c r="D17" s="6"/>
      <c r="E17" s="40">
        <v>176</v>
      </c>
      <c r="F17" s="36">
        <f t="shared" si="0"/>
        <v>0</v>
      </c>
      <c r="H17" s="70"/>
      <c r="I17" s="71"/>
      <c r="J17" s="70"/>
      <c r="K17" s="70"/>
      <c r="L17" s="70"/>
      <c r="M17" s="70"/>
      <c r="N17" s="70"/>
      <c r="O17" s="72"/>
    </row>
    <row r="18" spans="1:15" ht="12" customHeight="1" x14ac:dyDescent="0.3">
      <c r="A18" s="213"/>
      <c r="B18" s="57">
        <v>741007327</v>
      </c>
      <c r="C18" s="38" t="s">
        <v>232</v>
      </c>
      <c r="D18" s="6"/>
      <c r="E18" s="40">
        <v>539</v>
      </c>
      <c r="F18" s="36">
        <f t="shared" si="0"/>
        <v>0</v>
      </c>
      <c r="H18" s="70"/>
      <c r="I18" s="71"/>
      <c r="J18" s="70"/>
      <c r="K18" s="70"/>
      <c r="L18" s="70"/>
      <c r="M18" s="70"/>
      <c r="N18" s="70"/>
      <c r="O18" s="72"/>
    </row>
    <row r="19" spans="1:15" ht="12" customHeight="1" x14ac:dyDescent="0.3">
      <c r="A19" s="213"/>
      <c r="B19" s="57">
        <v>741007305</v>
      </c>
      <c r="C19" s="38" t="s">
        <v>26</v>
      </c>
      <c r="D19" s="6"/>
      <c r="E19" s="40">
        <v>92</v>
      </c>
      <c r="F19" s="36">
        <f t="shared" si="0"/>
        <v>0</v>
      </c>
      <c r="H19" s="70"/>
      <c r="I19" s="71"/>
      <c r="J19" s="70"/>
      <c r="K19" s="70"/>
      <c r="L19" s="70"/>
      <c r="M19" s="70"/>
      <c r="N19" s="70"/>
      <c r="O19" s="72"/>
    </row>
    <row r="20" spans="1:15" ht="12" customHeight="1" x14ac:dyDescent="0.3">
      <c r="A20" s="213"/>
      <c r="B20" s="57">
        <v>741007306</v>
      </c>
      <c r="C20" s="38" t="s">
        <v>27</v>
      </c>
      <c r="D20" s="6"/>
      <c r="E20" s="40">
        <v>203</v>
      </c>
      <c r="F20" s="36">
        <f t="shared" si="0"/>
        <v>0</v>
      </c>
      <c r="H20" s="70"/>
      <c r="I20" s="70" t="s">
        <v>177</v>
      </c>
      <c r="J20" s="70" t="s">
        <v>210</v>
      </c>
      <c r="K20" s="70"/>
      <c r="L20" s="70"/>
      <c r="M20" s="70"/>
      <c r="N20" s="70"/>
      <c r="O20" s="72"/>
    </row>
    <row r="21" spans="1:15" ht="12" customHeight="1" x14ac:dyDescent="0.3">
      <c r="A21" s="213"/>
      <c r="B21" s="57">
        <v>741007307</v>
      </c>
      <c r="C21" s="38" t="s">
        <v>233</v>
      </c>
      <c r="D21" s="6"/>
      <c r="E21" s="40">
        <v>629</v>
      </c>
      <c r="F21" s="36">
        <f t="shared" si="0"/>
        <v>0</v>
      </c>
      <c r="H21" s="70"/>
      <c r="I21" s="70"/>
      <c r="J21" s="70"/>
      <c r="K21" s="70"/>
      <c r="L21" s="70"/>
      <c r="M21" s="70"/>
      <c r="N21" s="70"/>
      <c r="O21" s="72"/>
    </row>
    <row r="22" spans="1:15" ht="12" customHeight="1" x14ac:dyDescent="0.3">
      <c r="A22" s="213"/>
      <c r="B22" s="57">
        <v>741001014</v>
      </c>
      <c r="C22" s="38" t="s">
        <v>241</v>
      </c>
      <c r="D22" s="6"/>
      <c r="E22" s="40">
        <v>106</v>
      </c>
      <c r="F22" s="36">
        <f t="shared" si="0"/>
        <v>0</v>
      </c>
      <c r="H22" s="70"/>
      <c r="I22" s="70" t="s">
        <v>178</v>
      </c>
      <c r="J22" s="70" t="s">
        <v>211</v>
      </c>
      <c r="K22" s="70"/>
      <c r="L22" s="70"/>
      <c r="M22" s="70"/>
      <c r="N22" s="70"/>
      <c r="O22" s="72"/>
    </row>
    <row r="23" spans="1:15" ht="12" customHeight="1" x14ac:dyDescent="0.3">
      <c r="A23" s="213"/>
      <c r="B23" s="57">
        <v>741001520</v>
      </c>
      <c r="C23" s="38" t="s">
        <v>242</v>
      </c>
      <c r="D23" s="6"/>
      <c r="E23" s="40">
        <v>109</v>
      </c>
      <c r="F23" s="36">
        <f t="shared" si="0"/>
        <v>0</v>
      </c>
      <c r="H23" s="70"/>
      <c r="I23" s="70" t="s">
        <v>179</v>
      </c>
      <c r="J23" s="70" t="s">
        <v>212</v>
      </c>
      <c r="K23" s="70"/>
      <c r="L23" s="70"/>
      <c r="M23" s="70"/>
      <c r="N23" s="70"/>
      <c r="O23" s="72"/>
    </row>
    <row r="24" spans="1:15" ht="12" customHeight="1" x14ac:dyDescent="0.3">
      <c r="A24" s="213"/>
      <c r="B24" s="59">
        <v>92086210</v>
      </c>
      <c r="C24" s="37" t="s">
        <v>30</v>
      </c>
      <c r="D24" s="7"/>
      <c r="E24" s="39">
        <v>140</v>
      </c>
      <c r="F24" s="35">
        <f t="shared" si="0"/>
        <v>0</v>
      </c>
      <c r="H24" s="70"/>
      <c r="I24" s="70"/>
      <c r="J24" s="70"/>
      <c r="K24" s="70"/>
      <c r="L24" s="70"/>
      <c r="M24" s="70"/>
      <c r="N24" s="70"/>
      <c r="O24" s="72"/>
    </row>
    <row r="25" spans="1:15" ht="12" customHeight="1" x14ac:dyDescent="0.3">
      <c r="A25" s="213"/>
      <c r="B25" s="186">
        <v>741007750</v>
      </c>
      <c r="C25" s="191" t="s">
        <v>170</v>
      </c>
      <c r="D25" s="7"/>
      <c r="E25" s="192">
        <v>19.7</v>
      </c>
      <c r="F25" s="193">
        <f t="shared" ref="F25" si="1">D25*E25</f>
        <v>0</v>
      </c>
      <c r="H25" s="70"/>
      <c r="I25" s="70"/>
      <c r="J25" s="70"/>
      <c r="K25" s="70"/>
      <c r="L25" s="70"/>
      <c r="M25" s="70"/>
      <c r="N25" s="70"/>
      <c r="O25" s="72"/>
    </row>
    <row r="26" spans="1:15" ht="12" customHeight="1" x14ac:dyDescent="0.3">
      <c r="A26" s="213"/>
      <c r="B26" s="59">
        <v>741007712</v>
      </c>
      <c r="C26" s="37" t="s">
        <v>48</v>
      </c>
      <c r="D26" s="7"/>
      <c r="E26" s="39">
        <v>67.2</v>
      </c>
      <c r="F26" s="35">
        <f>IF(E26="","",D26*E26)</f>
        <v>0</v>
      </c>
      <c r="H26" s="70"/>
      <c r="I26" s="70"/>
      <c r="J26" s="70"/>
      <c r="K26" s="70"/>
      <c r="L26" s="70"/>
      <c r="M26" s="70"/>
      <c r="N26" s="70"/>
      <c r="O26" s="72"/>
    </row>
    <row r="27" spans="1:15" ht="12" customHeight="1" x14ac:dyDescent="0.3">
      <c r="A27" s="214"/>
      <c r="B27" s="186">
        <v>741007714</v>
      </c>
      <c r="C27" s="191" t="s">
        <v>49</v>
      </c>
      <c r="D27" s="7"/>
      <c r="E27" s="192">
        <v>225</v>
      </c>
      <c r="F27" s="193">
        <f>IF(E27="","",D27*E27)</f>
        <v>0</v>
      </c>
      <c r="H27" s="70"/>
      <c r="I27" s="70"/>
      <c r="J27" s="70"/>
      <c r="K27" s="70"/>
      <c r="L27" s="70"/>
      <c r="M27" s="70"/>
      <c r="N27" s="70"/>
      <c r="O27" s="72"/>
    </row>
    <row r="28" spans="1:15" ht="12" customHeight="1" x14ac:dyDescent="0.3">
      <c r="A28" s="210" t="s">
        <v>207</v>
      </c>
      <c r="B28" s="59">
        <v>741006806</v>
      </c>
      <c r="C28" s="37" t="s">
        <v>163</v>
      </c>
      <c r="D28" s="17"/>
      <c r="E28" s="198">
        <v>46.4</v>
      </c>
      <c r="F28" s="35">
        <f t="shared" si="0"/>
        <v>0</v>
      </c>
      <c r="H28" s="70"/>
      <c r="I28" s="70"/>
      <c r="J28" s="70"/>
      <c r="K28" s="70"/>
      <c r="L28" s="70"/>
      <c r="M28" s="70"/>
      <c r="N28" s="70"/>
      <c r="O28" s="72"/>
    </row>
    <row r="29" spans="1:15" ht="12" customHeight="1" x14ac:dyDescent="0.3">
      <c r="A29" s="211"/>
      <c r="B29" s="60">
        <v>741006780</v>
      </c>
      <c r="C29" s="47" t="s">
        <v>159</v>
      </c>
      <c r="D29" s="17"/>
      <c r="E29" s="48">
        <v>83.9</v>
      </c>
      <c r="F29" s="49">
        <f t="shared" si="0"/>
        <v>0</v>
      </c>
      <c r="H29" s="70"/>
      <c r="I29" s="70"/>
      <c r="J29" s="70"/>
      <c r="K29" s="70"/>
      <c r="L29" s="70"/>
      <c r="M29" s="70"/>
      <c r="N29" s="70"/>
      <c r="O29" s="72"/>
    </row>
    <row r="30" spans="1:15" ht="12" customHeight="1" x14ac:dyDescent="0.3">
      <c r="A30" s="211"/>
      <c r="B30" s="57">
        <v>741006781</v>
      </c>
      <c r="C30" s="38" t="s">
        <v>160</v>
      </c>
      <c r="D30" s="17"/>
      <c r="E30" s="40">
        <v>148</v>
      </c>
      <c r="F30" s="36">
        <f t="shared" ref="F30:F35" si="2">D30*E30</f>
        <v>0</v>
      </c>
      <c r="H30" s="70"/>
      <c r="I30" s="70"/>
      <c r="J30" s="70"/>
      <c r="K30" s="70"/>
      <c r="L30" s="70"/>
      <c r="M30" s="70"/>
      <c r="N30" s="70"/>
      <c r="O30" s="72"/>
    </row>
    <row r="31" spans="1:15" ht="12" customHeight="1" x14ac:dyDescent="0.3">
      <c r="A31" s="211"/>
      <c r="B31" s="57">
        <v>741006782</v>
      </c>
      <c r="C31" s="38" t="s">
        <v>243</v>
      </c>
      <c r="D31" s="17"/>
      <c r="E31" s="40">
        <v>407</v>
      </c>
      <c r="F31" s="36">
        <f t="shared" si="2"/>
        <v>0</v>
      </c>
      <c r="H31" s="70"/>
      <c r="I31" s="70"/>
      <c r="J31" s="70"/>
      <c r="K31" s="70"/>
      <c r="L31" s="70"/>
      <c r="M31" s="70"/>
      <c r="N31" s="70"/>
      <c r="O31" s="72"/>
    </row>
    <row r="32" spans="1:15" ht="12" customHeight="1" x14ac:dyDescent="0.3">
      <c r="A32" s="211"/>
      <c r="B32" s="57">
        <v>92065136</v>
      </c>
      <c r="C32" s="38" t="s">
        <v>225</v>
      </c>
      <c r="D32" s="17"/>
      <c r="E32" s="40">
        <v>15.5</v>
      </c>
      <c r="F32" s="36">
        <f t="shared" si="2"/>
        <v>0</v>
      </c>
      <c r="H32" s="70"/>
      <c r="I32" s="70"/>
      <c r="J32" s="70"/>
      <c r="K32" s="70"/>
      <c r="L32" s="70"/>
      <c r="M32" s="70"/>
      <c r="N32" s="70"/>
      <c r="O32" s="72"/>
    </row>
    <row r="33" spans="1:15" ht="12" customHeight="1" x14ac:dyDescent="0.3">
      <c r="A33" s="211"/>
      <c r="B33" s="57">
        <v>2150026889</v>
      </c>
      <c r="C33" s="38" t="s">
        <v>46</v>
      </c>
      <c r="D33" s="17"/>
      <c r="E33" s="40">
        <v>70.8</v>
      </c>
      <c r="F33" s="36">
        <f t="shared" si="2"/>
        <v>0</v>
      </c>
      <c r="H33" s="70"/>
      <c r="I33" s="70"/>
      <c r="J33" s="70"/>
      <c r="K33" s="70"/>
      <c r="L33" s="70"/>
      <c r="M33" s="70"/>
      <c r="N33" s="70"/>
      <c r="O33" s="72"/>
    </row>
    <row r="34" spans="1:15" ht="12" customHeight="1" x14ac:dyDescent="0.3">
      <c r="A34" s="211"/>
      <c r="B34" s="57">
        <v>741006705</v>
      </c>
      <c r="C34" s="38" t="s">
        <v>162</v>
      </c>
      <c r="D34" s="17"/>
      <c r="E34" s="40">
        <v>65.7</v>
      </c>
      <c r="F34" s="36">
        <f t="shared" si="2"/>
        <v>0</v>
      </c>
      <c r="H34" s="70"/>
      <c r="I34" s="70"/>
      <c r="J34" s="70"/>
      <c r="K34" s="70"/>
      <c r="L34" s="70"/>
      <c r="M34" s="70"/>
      <c r="N34" s="70"/>
      <c r="O34" s="72"/>
    </row>
    <row r="35" spans="1:15" ht="12" customHeight="1" x14ac:dyDescent="0.3">
      <c r="A35" s="211"/>
      <c r="B35" s="57">
        <v>741006724</v>
      </c>
      <c r="C35" s="38" t="s">
        <v>226</v>
      </c>
      <c r="D35" s="17"/>
      <c r="E35" s="40">
        <v>157</v>
      </c>
      <c r="F35" s="36">
        <f t="shared" si="2"/>
        <v>0</v>
      </c>
      <c r="H35" s="70"/>
      <c r="I35" s="70"/>
      <c r="J35" s="70"/>
      <c r="K35" s="70"/>
      <c r="L35" s="70"/>
      <c r="M35" s="70"/>
      <c r="N35" s="70"/>
      <c r="O35" s="72"/>
    </row>
    <row r="36" spans="1:15" ht="12" customHeight="1" x14ac:dyDescent="0.3">
      <c r="A36" s="211"/>
      <c r="B36" s="57">
        <v>98826380</v>
      </c>
      <c r="C36" s="195" t="s">
        <v>47</v>
      </c>
      <c r="D36" s="17"/>
      <c r="E36" s="40">
        <v>89.9</v>
      </c>
      <c r="F36" s="36">
        <f t="shared" si="0"/>
        <v>0</v>
      </c>
      <c r="H36" s="70"/>
      <c r="I36" s="70"/>
      <c r="J36" s="70"/>
      <c r="K36" s="70"/>
      <c r="L36" s="70"/>
      <c r="M36" s="70"/>
      <c r="N36" s="70"/>
      <c r="O36" s="72"/>
    </row>
    <row r="37" spans="1:15" ht="12" customHeight="1" x14ac:dyDescent="0.3">
      <c r="A37" s="211"/>
      <c r="B37" s="59">
        <v>98732580</v>
      </c>
      <c r="C37" s="47" t="s">
        <v>223</v>
      </c>
      <c r="D37" s="7"/>
      <c r="E37" s="39">
        <v>63.1</v>
      </c>
      <c r="F37" s="35">
        <f t="shared" si="0"/>
        <v>0</v>
      </c>
      <c r="H37" s="70"/>
      <c r="I37" s="70"/>
      <c r="J37" s="70"/>
      <c r="K37" s="70"/>
      <c r="L37" s="70"/>
      <c r="M37" s="70"/>
      <c r="N37" s="70"/>
      <c r="O37" s="72"/>
    </row>
    <row r="38" spans="1:15" ht="12" customHeight="1" x14ac:dyDescent="0.3">
      <c r="A38" s="212"/>
      <c r="B38" s="58">
        <v>97105050</v>
      </c>
      <c r="C38" s="44" t="s">
        <v>227</v>
      </c>
      <c r="D38" s="17"/>
      <c r="E38" s="45">
        <v>8.9</v>
      </c>
      <c r="F38" s="46">
        <f t="shared" si="0"/>
        <v>0</v>
      </c>
      <c r="H38" s="70"/>
      <c r="I38" s="70"/>
      <c r="J38" s="70"/>
      <c r="K38" s="70"/>
      <c r="L38" s="70"/>
      <c r="M38" s="70"/>
      <c r="N38" s="70"/>
      <c r="O38" s="72"/>
    </row>
    <row r="39" spans="1:15" ht="12" customHeight="1" x14ac:dyDescent="0.3">
      <c r="A39" s="207" t="s">
        <v>206</v>
      </c>
      <c r="B39" s="59">
        <v>741006611</v>
      </c>
      <c r="C39" s="37" t="s">
        <v>39</v>
      </c>
      <c r="D39" s="6"/>
      <c r="E39" s="198">
        <v>145</v>
      </c>
      <c r="F39" s="35">
        <f t="shared" si="0"/>
        <v>0</v>
      </c>
      <c r="H39" s="70"/>
      <c r="I39" s="70"/>
      <c r="J39" s="70"/>
      <c r="K39" s="70"/>
      <c r="L39" s="70"/>
      <c r="M39" s="70"/>
      <c r="N39" s="70"/>
      <c r="O39" s="72"/>
    </row>
    <row r="40" spans="1:15" ht="12" customHeight="1" x14ac:dyDescent="0.3">
      <c r="A40" s="207"/>
      <c r="B40" s="57">
        <v>741006612</v>
      </c>
      <c r="C40" s="38" t="s">
        <v>40</v>
      </c>
      <c r="D40" s="6"/>
      <c r="E40" s="40">
        <v>401</v>
      </c>
      <c r="F40" s="36">
        <f t="shared" si="0"/>
        <v>0</v>
      </c>
      <c r="I40" s="70"/>
      <c r="J40" s="70"/>
      <c r="K40" s="70"/>
      <c r="L40" s="70"/>
      <c r="M40" s="70"/>
      <c r="N40" s="70"/>
      <c r="O40" s="70"/>
    </row>
    <row r="41" spans="1:15" ht="12" customHeight="1" x14ac:dyDescent="0.3">
      <c r="A41" s="207"/>
      <c r="B41" s="57">
        <v>741006613</v>
      </c>
      <c r="C41" s="38" t="s">
        <v>234</v>
      </c>
      <c r="D41" s="6"/>
      <c r="E41" s="40">
        <v>1230</v>
      </c>
      <c r="F41" s="36">
        <f t="shared" si="0"/>
        <v>0</v>
      </c>
      <c r="H41" s="70"/>
      <c r="I41" s="70"/>
      <c r="J41" s="70"/>
      <c r="K41" s="70"/>
      <c r="L41" s="70"/>
      <c r="M41" s="70"/>
      <c r="N41" s="70"/>
      <c r="O41" s="70"/>
    </row>
    <row r="42" spans="1:15" ht="12" customHeight="1" x14ac:dyDescent="0.3">
      <c r="A42" s="207"/>
      <c r="B42" s="57">
        <v>741006274</v>
      </c>
      <c r="C42" s="38" t="s">
        <v>235</v>
      </c>
      <c r="D42" s="6"/>
      <c r="E42" s="40">
        <v>139</v>
      </c>
      <c r="F42" s="36">
        <f t="shared" si="0"/>
        <v>0</v>
      </c>
      <c r="H42" s="70"/>
      <c r="I42" s="70"/>
      <c r="J42" s="70"/>
      <c r="K42" s="70"/>
      <c r="L42" s="70"/>
      <c r="M42" s="70"/>
      <c r="N42" s="70"/>
      <c r="O42" s="70"/>
    </row>
    <row r="43" spans="1:15" ht="12" customHeight="1" x14ac:dyDescent="0.3">
      <c r="A43" s="207"/>
      <c r="B43" s="57">
        <v>741006275</v>
      </c>
      <c r="C43" s="38" t="s">
        <v>236</v>
      </c>
      <c r="D43" s="6"/>
      <c r="E43" s="40">
        <v>384</v>
      </c>
      <c r="F43" s="36">
        <f t="shared" si="0"/>
        <v>0</v>
      </c>
      <c r="H43" s="70"/>
      <c r="I43" s="70"/>
      <c r="J43" s="70"/>
      <c r="K43" s="70"/>
      <c r="L43" s="70"/>
      <c r="M43" s="70"/>
      <c r="N43" s="70"/>
      <c r="O43" s="70"/>
    </row>
    <row r="44" spans="1:15" ht="12" customHeight="1" x14ac:dyDescent="0.3">
      <c r="A44" s="207"/>
      <c r="B44" s="57">
        <v>741006276</v>
      </c>
      <c r="C44" s="38" t="s">
        <v>237</v>
      </c>
      <c r="D44" s="6"/>
      <c r="E44" s="40">
        <v>1175</v>
      </c>
      <c r="F44" s="36">
        <f t="shared" si="0"/>
        <v>0</v>
      </c>
      <c r="H44" s="70"/>
      <c r="I44" s="70"/>
      <c r="J44" s="70"/>
      <c r="K44" s="70"/>
      <c r="L44" s="70"/>
      <c r="M44" s="70"/>
      <c r="N44" s="70"/>
      <c r="O44" s="70"/>
    </row>
    <row r="45" spans="1:15" ht="12" customHeight="1" x14ac:dyDescent="0.3">
      <c r="A45" s="207"/>
      <c r="B45" s="57">
        <v>741006641</v>
      </c>
      <c r="C45" s="38" t="s">
        <v>41</v>
      </c>
      <c r="D45" s="6"/>
      <c r="E45" s="40">
        <v>187</v>
      </c>
      <c r="F45" s="36">
        <f t="shared" si="0"/>
        <v>0</v>
      </c>
      <c r="H45" s="70"/>
      <c r="I45" s="70"/>
      <c r="J45" s="70"/>
      <c r="K45" s="70"/>
      <c r="L45" s="70"/>
      <c r="M45" s="70"/>
      <c r="N45" s="70"/>
      <c r="O45" s="70"/>
    </row>
    <row r="46" spans="1:15" ht="12" customHeight="1" x14ac:dyDescent="0.3">
      <c r="A46" s="207"/>
      <c r="B46" s="57">
        <v>741006642</v>
      </c>
      <c r="C46" s="38" t="s">
        <v>42</v>
      </c>
      <c r="D46" s="6"/>
      <c r="E46" s="40">
        <v>517</v>
      </c>
      <c r="F46" s="36">
        <f t="shared" si="0"/>
        <v>0</v>
      </c>
      <c r="H46" s="70"/>
      <c r="I46" s="70"/>
      <c r="J46" s="70"/>
      <c r="K46" s="70"/>
      <c r="L46" s="70"/>
      <c r="M46" s="70"/>
      <c r="N46" s="70"/>
      <c r="O46" s="70"/>
    </row>
    <row r="47" spans="1:15" ht="12" customHeight="1" x14ac:dyDescent="0.3">
      <c r="A47" s="207"/>
      <c r="B47" s="57">
        <v>741006294</v>
      </c>
      <c r="C47" s="38" t="s">
        <v>238</v>
      </c>
      <c r="D47" s="6"/>
      <c r="E47" s="40">
        <v>149</v>
      </c>
      <c r="F47" s="36">
        <f t="shared" si="0"/>
        <v>0</v>
      </c>
      <c r="H47" s="70"/>
      <c r="I47" s="70"/>
      <c r="J47" s="70"/>
      <c r="K47" s="70"/>
      <c r="L47" s="70"/>
      <c r="M47" s="70"/>
      <c r="N47" s="70"/>
      <c r="O47" s="70"/>
    </row>
    <row r="48" spans="1:15" ht="12" customHeight="1" x14ac:dyDescent="0.3">
      <c r="A48" s="207"/>
      <c r="B48" s="57">
        <v>741006295</v>
      </c>
      <c r="C48" s="38" t="s">
        <v>239</v>
      </c>
      <c r="D48" s="6"/>
      <c r="E48" s="40">
        <v>412</v>
      </c>
      <c r="F48" s="36">
        <f t="shared" si="0"/>
        <v>0</v>
      </c>
      <c r="H48" s="70"/>
      <c r="I48" s="70"/>
      <c r="J48" s="70"/>
      <c r="K48" s="70"/>
      <c r="L48" s="70"/>
      <c r="M48" s="70"/>
      <c r="N48" s="70"/>
      <c r="O48" s="70"/>
    </row>
    <row r="49" spans="1:15" ht="12" customHeight="1" x14ac:dyDescent="0.3">
      <c r="A49" s="207"/>
      <c r="B49" s="57">
        <v>741006342</v>
      </c>
      <c r="C49" s="38" t="s">
        <v>244</v>
      </c>
      <c r="D49" s="6"/>
      <c r="E49" s="40">
        <v>159</v>
      </c>
      <c r="F49" s="36">
        <f t="shared" si="0"/>
        <v>0</v>
      </c>
      <c r="H49" s="70"/>
      <c r="I49" s="70"/>
      <c r="J49" s="70"/>
      <c r="K49" s="70"/>
      <c r="L49" s="70"/>
      <c r="M49" s="70"/>
      <c r="N49" s="70"/>
      <c r="O49" s="70"/>
    </row>
    <row r="50" spans="1:15" ht="12" customHeight="1" x14ac:dyDescent="0.3">
      <c r="A50" s="207"/>
      <c r="B50" s="57">
        <v>741006343</v>
      </c>
      <c r="C50" s="38" t="s">
        <v>245</v>
      </c>
      <c r="D50" s="6"/>
      <c r="E50" s="40">
        <v>441</v>
      </c>
      <c r="F50" s="36">
        <f t="shared" si="0"/>
        <v>0</v>
      </c>
      <c r="H50" s="70"/>
      <c r="I50" s="70"/>
      <c r="J50" s="70"/>
      <c r="K50" s="70"/>
      <c r="L50" s="70"/>
      <c r="M50" s="70"/>
      <c r="N50" s="70"/>
      <c r="O50" s="70"/>
    </row>
    <row r="51" spans="1:15" ht="12" customHeight="1" x14ac:dyDescent="0.3">
      <c r="A51" s="207"/>
      <c r="B51" s="57">
        <v>741006245</v>
      </c>
      <c r="C51" s="38" t="s">
        <v>183</v>
      </c>
      <c r="D51" s="6"/>
      <c r="E51" s="40">
        <v>125</v>
      </c>
      <c r="F51" s="36">
        <f t="shared" si="0"/>
        <v>0</v>
      </c>
    </row>
    <row r="52" spans="1:15" ht="12" customHeight="1" x14ac:dyDescent="0.3">
      <c r="A52" s="207"/>
      <c r="B52" s="57">
        <v>741006246</v>
      </c>
      <c r="C52" s="38" t="s">
        <v>184</v>
      </c>
      <c r="D52" s="6"/>
      <c r="E52" s="40">
        <v>348</v>
      </c>
      <c r="F52" s="36">
        <f t="shared" si="0"/>
        <v>0</v>
      </c>
    </row>
    <row r="53" spans="1:15" ht="12" customHeight="1" x14ac:dyDescent="0.3">
      <c r="A53" s="207"/>
      <c r="B53" s="57">
        <v>741006606</v>
      </c>
      <c r="C53" s="38" t="s">
        <v>37</v>
      </c>
      <c r="D53" s="6"/>
      <c r="E53" s="40">
        <v>180</v>
      </c>
      <c r="F53" s="36">
        <f t="shared" si="0"/>
        <v>0</v>
      </c>
    </row>
    <row r="54" spans="1:15" ht="12" customHeight="1" x14ac:dyDescent="0.3">
      <c r="A54" s="208"/>
      <c r="B54" s="58">
        <v>741006607</v>
      </c>
      <c r="C54" s="44" t="s">
        <v>38</v>
      </c>
      <c r="D54" s="75"/>
      <c r="E54" s="45">
        <v>499</v>
      </c>
      <c r="F54" s="46">
        <f t="shared" si="0"/>
        <v>0</v>
      </c>
    </row>
    <row r="55" spans="1:15" ht="12" customHeight="1" x14ac:dyDescent="0.3">
      <c r="A55" s="209" t="s">
        <v>208</v>
      </c>
      <c r="B55" s="59">
        <v>88606820</v>
      </c>
      <c r="C55" s="37" t="s">
        <v>158</v>
      </c>
      <c r="D55" s="17"/>
      <c r="E55" s="39">
        <v>111</v>
      </c>
      <c r="F55" s="35">
        <f t="shared" ref="F55:F60" si="3">D55*E55</f>
        <v>0</v>
      </c>
    </row>
    <row r="56" spans="1:15" ht="12" customHeight="1" x14ac:dyDescent="0.3">
      <c r="A56" s="209"/>
      <c r="B56" s="57">
        <v>88606810</v>
      </c>
      <c r="C56" s="38" t="s">
        <v>157</v>
      </c>
      <c r="D56" s="17"/>
      <c r="E56" s="40">
        <v>65.2</v>
      </c>
      <c r="F56" s="36">
        <f t="shared" si="3"/>
        <v>0</v>
      </c>
      <c r="I56" s="20"/>
    </row>
    <row r="57" spans="1:15" ht="12" customHeight="1" x14ac:dyDescent="0.3">
      <c r="A57" s="209"/>
      <c r="B57" s="57">
        <v>88606804</v>
      </c>
      <c r="C57" s="38" t="s">
        <v>156</v>
      </c>
      <c r="D57" s="17"/>
      <c r="E57" s="40">
        <v>34.4</v>
      </c>
      <c r="F57" s="36">
        <f t="shared" si="3"/>
        <v>0</v>
      </c>
      <c r="I57" s="20"/>
    </row>
    <row r="58" spans="1:15" ht="12" customHeight="1" x14ac:dyDescent="0.3">
      <c r="A58" s="209"/>
      <c r="B58" s="57">
        <v>90577710</v>
      </c>
      <c r="C58" s="38" t="s">
        <v>151</v>
      </c>
      <c r="D58" s="17"/>
      <c r="E58" s="40">
        <v>21.2</v>
      </c>
      <c r="F58" s="36">
        <f t="shared" si="3"/>
        <v>0</v>
      </c>
      <c r="I58" s="20"/>
    </row>
    <row r="59" spans="1:15" ht="12" customHeight="1" x14ac:dyDescent="0.3">
      <c r="A59" s="209"/>
      <c r="B59" s="57">
        <v>90577711</v>
      </c>
      <c r="C59" s="38" t="s">
        <v>152</v>
      </c>
      <c r="D59" s="17"/>
      <c r="E59" s="40">
        <v>39.9</v>
      </c>
      <c r="F59" s="36">
        <f t="shared" si="3"/>
        <v>0</v>
      </c>
      <c r="I59" s="20"/>
    </row>
    <row r="60" spans="1:15" ht="12" customHeight="1" x14ac:dyDescent="0.3">
      <c r="A60" s="209"/>
      <c r="B60" s="58">
        <v>98079632</v>
      </c>
      <c r="C60" s="44" t="s">
        <v>153</v>
      </c>
      <c r="D60" s="196"/>
      <c r="E60" s="45">
        <v>46.5</v>
      </c>
      <c r="F60" s="46">
        <f t="shared" si="3"/>
        <v>0</v>
      </c>
      <c r="I60" s="20"/>
    </row>
    <row r="61" spans="1:15" ht="12" customHeight="1" x14ac:dyDescent="0.3">
      <c r="A61" s="207"/>
      <c r="B61" s="59">
        <v>96891180</v>
      </c>
      <c r="C61" s="37" t="s">
        <v>32</v>
      </c>
      <c r="D61" s="7"/>
      <c r="E61" s="39">
        <v>14.05</v>
      </c>
      <c r="F61" s="35">
        <f t="shared" ref="F61:F66" si="4">IF(E61="","",D61*E61)</f>
        <v>0</v>
      </c>
    </row>
    <row r="62" spans="1:15" ht="12" customHeight="1" x14ac:dyDescent="0.3">
      <c r="A62" s="207"/>
      <c r="B62" s="57">
        <v>98509980</v>
      </c>
      <c r="C62" s="38" t="s">
        <v>33</v>
      </c>
      <c r="D62" s="7"/>
      <c r="E62" s="40">
        <v>45.1</v>
      </c>
      <c r="F62" s="36">
        <f t="shared" si="4"/>
        <v>0</v>
      </c>
    </row>
    <row r="63" spans="1:15" ht="12" customHeight="1" x14ac:dyDescent="0.3">
      <c r="A63" s="207"/>
      <c r="B63" s="186">
        <v>92075160</v>
      </c>
      <c r="C63" s="191" t="s">
        <v>31</v>
      </c>
      <c r="D63" s="7"/>
      <c r="E63" s="192">
        <v>46.1</v>
      </c>
      <c r="F63" s="193">
        <f t="shared" si="4"/>
        <v>0</v>
      </c>
    </row>
    <row r="64" spans="1:15" ht="12" customHeight="1" x14ac:dyDescent="0.3">
      <c r="A64" s="207"/>
      <c r="B64" s="59">
        <v>96500381</v>
      </c>
      <c r="C64" s="37" t="s">
        <v>3</v>
      </c>
      <c r="D64" s="7"/>
      <c r="E64" s="39">
        <v>8.3000000000000007</v>
      </c>
      <c r="F64" s="35">
        <f t="shared" si="4"/>
        <v>0</v>
      </c>
    </row>
    <row r="65" spans="1:6" ht="12" customHeight="1" x14ac:dyDescent="0.3">
      <c r="A65" s="207"/>
      <c r="B65" s="57">
        <v>830679180</v>
      </c>
      <c r="C65" s="38" t="s">
        <v>43</v>
      </c>
      <c r="D65" s="7"/>
      <c r="E65" s="40">
        <v>9.3000000000000007</v>
      </c>
      <c r="F65" s="36">
        <f t="shared" si="4"/>
        <v>0</v>
      </c>
    </row>
    <row r="66" spans="1:6" ht="12" customHeight="1" x14ac:dyDescent="0.3">
      <c r="A66" s="207"/>
      <c r="B66" s="57">
        <v>98795820</v>
      </c>
      <c r="C66" s="38" t="s">
        <v>45</v>
      </c>
      <c r="D66" s="7"/>
      <c r="E66" s="40">
        <v>20.8</v>
      </c>
      <c r="F66" s="36">
        <f t="shared" si="4"/>
        <v>0</v>
      </c>
    </row>
    <row r="67" spans="1:6" ht="12" customHeight="1" x14ac:dyDescent="0.3">
      <c r="A67" s="207"/>
      <c r="B67" s="186">
        <v>89503017</v>
      </c>
      <c r="C67" s="191" t="s">
        <v>2</v>
      </c>
      <c r="D67" s="7"/>
      <c r="E67" s="192">
        <v>16.05</v>
      </c>
      <c r="F67" s="193">
        <f t="shared" ref="F67" si="5">IF(E67="","",D67*E67)</f>
        <v>0</v>
      </c>
    </row>
    <row r="68" spans="1:6" ht="12" customHeight="1" x14ac:dyDescent="0.3">
      <c r="A68" s="207"/>
      <c r="B68" s="186">
        <v>92065116</v>
      </c>
      <c r="C68" s="195" t="s">
        <v>44</v>
      </c>
      <c r="D68" s="7"/>
      <c r="E68" s="192">
        <v>26.8</v>
      </c>
      <c r="F68" s="193">
        <f t="shared" ref="F68:F77" si="6">IF(E68="","",D68*E68)</f>
        <v>0</v>
      </c>
    </row>
    <row r="69" spans="1:6" ht="12" customHeight="1" x14ac:dyDescent="0.3">
      <c r="A69" s="207"/>
      <c r="B69" s="59">
        <v>92060103</v>
      </c>
      <c r="C69" s="194" t="s">
        <v>35</v>
      </c>
      <c r="D69" s="7"/>
      <c r="E69" s="40">
        <v>53</v>
      </c>
      <c r="F69" s="36">
        <f t="shared" si="6"/>
        <v>0</v>
      </c>
    </row>
    <row r="70" spans="1:6" ht="12" customHeight="1" x14ac:dyDescent="0.3">
      <c r="A70" s="207"/>
      <c r="B70" s="57">
        <v>92060102</v>
      </c>
      <c r="C70" s="188" t="s">
        <v>34</v>
      </c>
      <c r="D70" s="7"/>
      <c r="E70" s="40">
        <v>53</v>
      </c>
      <c r="F70" s="36">
        <f t="shared" si="6"/>
        <v>0</v>
      </c>
    </row>
    <row r="71" spans="1:6" ht="12" customHeight="1" x14ac:dyDescent="0.3">
      <c r="A71" s="207"/>
      <c r="B71" s="57">
        <v>2150044842</v>
      </c>
      <c r="C71" s="188" t="s">
        <v>161</v>
      </c>
      <c r="D71" s="7"/>
      <c r="E71" s="40">
        <v>24.1</v>
      </c>
      <c r="F71" s="36">
        <f t="shared" si="6"/>
        <v>0</v>
      </c>
    </row>
    <row r="72" spans="1:6" ht="12" customHeight="1" x14ac:dyDescent="0.3">
      <c r="A72" s="207"/>
      <c r="B72" s="57">
        <v>88267302</v>
      </c>
      <c r="C72" s="188" t="s">
        <v>155</v>
      </c>
      <c r="D72" s="7"/>
      <c r="E72" s="40">
        <v>51.1</v>
      </c>
      <c r="F72" s="36">
        <f t="shared" si="6"/>
        <v>0</v>
      </c>
    </row>
    <row r="73" spans="1:6" ht="12" customHeight="1" x14ac:dyDescent="0.3">
      <c r="A73" s="207"/>
      <c r="B73" s="57">
        <v>88267301</v>
      </c>
      <c r="C73" s="188" t="s">
        <v>154</v>
      </c>
      <c r="D73" s="7"/>
      <c r="E73" s="40">
        <v>51.1</v>
      </c>
      <c r="F73" s="36">
        <f t="shared" si="6"/>
        <v>0</v>
      </c>
    </row>
    <row r="74" spans="1:6" ht="12" customHeight="1" x14ac:dyDescent="0.3">
      <c r="A74" s="207"/>
      <c r="B74" s="57">
        <v>2150015439</v>
      </c>
      <c r="C74" s="38" t="s">
        <v>246</v>
      </c>
      <c r="D74" s="7"/>
      <c r="E74" s="40">
        <v>8.6999999999999993</v>
      </c>
      <c r="F74" s="36">
        <f t="shared" si="6"/>
        <v>0</v>
      </c>
    </row>
    <row r="75" spans="1:6" ht="12" customHeight="1" x14ac:dyDescent="0.3">
      <c r="A75" s="207"/>
      <c r="B75" s="57">
        <v>97310105</v>
      </c>
      <c r="C75" s="38" t="s">
        <v>50</v>
      </c>
      <c r="D75" s="7"/>
      <c r="E75" s="40">
        <v>12.6</v>
      </c>
      <c r="F75" s="36">
        <f t="shared" si="6"/>
        <v>0</v>
      </c>
    </row>
    <row r="76" spans="1:6" ht="12" customHeight="1" x14ac:dyDescent="0.3">
      <c r="A76" s="207"/>
      <c r="B76" s="57">
        <v>98880129</v>
      </c>
      <c r="C76" s="38" t="s">
        <v>36</v>
      </c>
      <c r="D76" s="7"/>
      <c r="E76" s="40">
        <v>35.1</v>
      </c>
      <c r="F76" s="36">
        <f t="shared" si="6"/>
        <v>0</v>
      </c>
    </row>
    <row r="77" spans="1:6" ht="12" customHeight="1" x14ac:dyDescent="0.3">
      <c r="A77" s="207"/>
      <c r="B77" s="186">
        <v>97310204</v>
      </c>
      <c r="C77" s="191" t="s">
        <v>25</v>
      </c>
      <c r="D77" s="7"/>
      <c r="E77" s="192">
        <v>19.55</v>
      </c>
      <c r="F77" s="193">
        <f t="shared" si="6"/>
        <v>0</v>
      </c>
    </row>
    <row r="78" spans="1:6" ht="12" customHeight="1" x14ac:dyDescent="0.3">
      <c r="A78" s="207"/>
      <c r="B78" s="185">
        <v>2150021187</v>
      </c>
      <c r="C78" s="194" t="s">
        <v>0</v>
      </c>
      <c r="D78" s="190"/>
      <c r="E78" s="48">
        <v>39</v>
      </c>
      <c r="F78" s="49">
        <f t="shared" ref="F78" si="7">IF(E78="","",D78*E78)</f>
        <v>0</v>
      </c>
    </row>
    <row r="79" spans="1:6" ht="12" customHeight="1" x14ac:dyDescent="0.3">
      <c r="A79" s="207"/>
      <c r="B79" s="78">
        <v>2150021569</v>
      </c>
      <c r="C79" s="188" t="s">
        <v>1</v>
      </c>
      <c r="D79" s="7"/>
      <c r="E79" s="40">
        <v>35.1</v>
      </c>
      <c r="F79" s="36">
        <f>IF(E79="","",D79*E79)</f>
        <v>0</v>
      </c>
    </row>
    <row r="80" spans="1:6" ht="12" customHeight="1" x14ac:dyDescent="0.3">
      <c r="A80" s="207"/>
      <c r="B80" s="178"/>
      <c r="C80" s="188" t="s">
        <v>222</v>
      </c>
      <c r="D80" s="7"/>
      <c r="E80" s="40">
        <v>49</v>
      </c>
      <c r="F80" s="36">
        <f>IF(E80="","",D80*E80)</f>
        <v>0</v>
      </c>
    </row>
    <row r="81" spans="1:12" ht="12" customHeight="1" x14ac:dyDescent="0.3">
      <c r="A81" s="207"/>
      <c r="B81" s="178"/>
      <c r="C81" s="189" t="s">
        <v>221</v>
      </c>
      <c r="D81" s="7"/>
      <c r="E81" s="40"/>
      <c r="F81" s="36" t="str">
        <f t="shared" ref="F81:F88" si="8">IF(E81="","",D81*E81)</f>
        <v/>
      </c>
    </row>
    <row r="82" spans="1:12" ht="12" customHeight="1" x14ac:dyDescent="0.3">
      <c r="A82" s="207"/>
      <c r="B82" s="178"/>
      <c r="C82" s="38" t="s">
        <v>220</v>
      </c>
      <c r="D82" s="7"/>
      <c r="E82" s="40">
        <v>16.05</v>
      </c>
      <c r="F82" s="36">
        <f t="shared" si="8"/>
        <v>0</v>
      </c>
    </row>
    <row r="83" spans="1:12" ht="12" customHeight="1" x14ac:dyDescent="0.3">
      <c r="A83" s="207"/>
      <c r="B83" s="178"/>
      <c r="C83" s="187" t="s">
        <v>221</v>
      </c>
      <c r="D83" s="7"/>
      <c r="E83" s="40"/>
      <c r="F83" s="36" t="str">
        <f t="shared" si="8"/>
        <v/>
      </c>
    </row>
    <row r="84" spans="1:12" ht="12" customHeight="1" x14ac:dyDescent="0.3">
      <c r="A84" s="207"/>
      <c r="B84" s="178"/>
      <c r="C84" s="189"/>
      <c r="D84" s="7"/>
      <c r="E84" s="40"/>
      <c r="F84" s="36" t="str">
        <f t="shared" si="8"/>
        <v/>
      </c>
    </row>
    <row r="85" spans="1:12" ht="12" customHeight="1" x14ac:dyDescent="0.3">
      <c r="A85" s="207"/>
      <c r="B85" s="178"/>
      <c r="C85" s="189"/>
      <c r="D85" s="7"/>
      <c r="E85" s="40"/>
      <c r="F85" s="36"/>
    </row>
    <row r="86" spans="1:12" ht="12" customHeight="1" x14ac:dyDescent="0.3">
      <c r="A86" s="207"/>
      <c r="B86" s="178"/>
      <c r="C86" s="189"/>
      <c r="D86" s="7"/>
      <c r="E86" s="40"/>
      <c r="F86" s="36"/>
    </row>
    <row r="87" spans="1:12" ht="12" customHeight="1" x14ac:dyDescent="0.3">
      <c r="A87" s="207"/>
      <c r="B87" s="178"/>
      <c r="C87" s="38"/>
      <c r="D87" s="7"/>
      <c r="E87" s="40"/>
      <c r="F87" s="36" t="str">
        <f t="shared" si="8"/>
        <v/>
      </c>
    </row>
    <row r="88" spans="1:12" ht="12" customHeight="1" x14ac:dyDescent="0.3">
      <c r="A88" s="207"/>
      <c r="B88" s="178"/>
      <c r="C88" s="187"/>
      <c r="D88" s="7"/>
      <c r="E88" s="40"/>
      <c r="F88" s="36" t="str">
        <f t="shared" si="8"/>
        <v/>
      </c>
    </row>
    <row r="89" spans="1:12" s="23" customFormat="1" ht="15.6" x14ac:dyDescent="0.3">
      <c r="A89" s="21" t="s">
        <v>24</v>
      </c>
      <c r="B89" s="63"/>
      <c r="C89" s="22"/>
      <c r="D89" s="64" t="s">
        <v>16</v>
      </c>
      <c r="E89" s="65"/>
      <c r="F89" s="66">
        <f>SUM(F7:F88)</f>
        <v>0</v>
      </c>
      <c r="G89" s="24"/>
      <c r="H89" s="24"/>
      <c r="I89" s="25"/>
      <c r="J89" s="24"/>
      <c r="K89" s="24"/>
      <c r="L89" s="24"/>
    </row>
    <row r="90" spans="1:12" s="16" customFormat="1" ht="15.6" x14ac:dyDescent="0.3">
      <c r="A90" s="62" t="s">
        <v>213</v>
      </c>
      <c r="B90" s="69"/>
      <c r="C90" s="16" t="s">
        <v>211</v>
      </c>
      <c r="D90" s="26" t="s">
        <v>4</v>
      </c>
      <c r="E90" s="199"/>
      <c r="F90" s="27">
        <f>ROUND(F89*E90*20,0)/20</f>
        <v>0</v>
      </c>
    </row>
    <row r="91" spans="1:12" s="16" customFormat="1" ht="15" x14ac:dyDescent="0.25">
      <c r="A91" s="61"/>
      <c r="B91" s="67" t="str">
        <f>IF(B89="Visum GLZ:","Kommentar:"," ")</f>
        <v xml:space="preserve"> </v>
      </c>
      <c r="D91" s="26" t="s">
        <v>17</v>
      </c>
      <c r="E91" s="16" t="s">
        <v>228</v>
      </c>
      <c r="F91" s="27">
        <f>F89-F90</f>
        <v>0</v>
      </c>
    </row>
    <row r="92" spans="1:12" s="16" customFormat="1" ht="15" x14ac:dyDescent="0.25">
      <c r="A92" s="61"/>
      <c r="B92" s="67" t="str">
        <f>IF(B89="Visum GLZ:","Unterschrift:"," ")</f>
        <v xml:space="preserve"> </v>
      </c>
      <c r="D92" s="26" t="s">
        <v>18</v>
      </c>
      <c r="E92" s="28">
        <v>8.1000000000000003E-2</v>
      </c>
      <c r="F92" s="27">
        <f>ROUND(F91*E92*20,0)/20</f>
        <v>0</v>
      </c>
    </row>
    <row r="93" spans="1:12" s="16" customFormat="1" ht="15.6" thickBot="1" x14ac:dyDescent="0.3">
      <c r="A93" s="61"/>
      <c r="B93" s="29"/>
      <c r="C93" s="29"/>
      <c r="D93" s="30" t="s">
        <v>19</v>
      </c>
      <c r="E93" s="31"/>
      <c r="F93" s="32">
        <f>F91+F92</f>
        <v>0</v>
      </c>
    </row>
    <row r="94" spans="1:12" s="16" customFormat="1" ht="18.75" customHeight="1" thickTop="1" thickBot="1" x14ac:dyDescent="0.35">
      <c r="A94" s="68" t="s">
        <v>20</v>
      </c>
      <c r="B94" s="68"/>
      <c r="C94" s="33"/>
      <c r="D94" s="34" t="s">
        <v>6</v>
      </c>
      <c r="E94" s="215"/>
      <c r="F94" s="216"/>
      <c r="H94" s="73"/>
      <c r="I94" s="74"/>
      <c r="J94" s="73"/>
    </row>
    <row r="95" spans="1:12" ht="17.100000000000001" customHeight="1" x14ac:dyDescent="0.25">
      <c r="A95" s="180" t="s">
        <v>21</v>
      </c>
      <c r="B95" s="181"/>
      <c r="C95" s="200"/>
      <c r="D95" s="223"/>
      <c r="E95" s="224"/>
      <c r="F95" s="225"/>
      <c r="H95" s="70"/>
      <c r="I95" s="70" t="s">
        <v>5</v>
      </c>
      <c r="J95" s="70"/>
    </row>
    <row r="96" spans="1:12" ht="17.100000000000001" customHeight="1" x14ac:dyDescent="0.25">
      <c r="A96" s="182" t="s">
        <v>22</v>
      </c>
      <c r="B96" s="179"/>
      <c r="C96" s="201"/>
      <c r="D96" s="217"/>
      <c r="E96" s="218"/>
      <c r="F96" s="219"/>
      <c r="H96" s="70"/>
      <c r="I96" s="70"/>
      <c r="J96" s="70"/>
    </row>
    <row r="97" spans="1:10" ht="17.100000000000001" customHeight="1" x14ac:dyDescent="0.25">
      <c r="A97" s="182" t="s">
        <v>23</v>
      </c>
      <c r="B97" s="179"/>
      <c r="C97" s="201"/>
      <c r="D97" s="217"/>
      <c r="E97" s="218"/>
      <c r="F97" s="219"/>
      <c r="H97" s="70"/>
      <c r="I97" s="70"/>
      <c r="J97" s="70"/>
    </row>
    <row r="98" spans="1:10" ht="17.100000000000001" customHeight="1" thickBot="1" x14ac:dyDescent="0.3">
      <c r="A98" s="183" t="s">
        <v>209</v>
      </c>
      <c r="B98" s="184"/>
      <c r="C98" s="202"/>
      <c r="D98" s="220"/>
      <c r="E98" s="221"/>
      <c r="F98" s="222"/>
      <c r="H98" s="70"/>
      <c r="I98" s="70"/>
      <c r="J98" s="70"/>
    </row>
    <row r="99" spans="1:10" x14ac:dyDescent="0.25">
      <c r="A99" s="204" t="s">
        <v>240</v>
      </c>
      <c r="B99" s="203"/>
      <c r="C99" s="203"/>
    </row>
  </sheetData>
  <mergeCells count="11">
    <mergeCell ref="E94:F94"/>
    <mergeCell ref="D97:F97"/>
    <mergeCell ref="D98:F98"/>
    <mergeCell ref="D95:F95"/>
    <mergeCell ref="D96:F96"/>
    <mergeCell ref="C1:F1"/>
    <mergeCell ref="A39:A54"/>
    <mergeCell ref="A55:A60"/>
    <mergeCell ref="A61:A88"/>
    <mergeCell ref="A28:A38"/>
    <mergeCell ref="A7:A27"/>
  </mergeCells>
  <phoneticPr fontId="8" type="noConversion"/>
  <dataValidations xWindow="599" yWindow="160" count="3">
    <dataValidation type="list" allowBlank="1" showInputMessage="1" showErrorMessage="1" sqref="C94" xr:uid="{00000000-0002-0000-0000-000000000000}">
      <formula1>$I$94:$I$98</formula1>
    </dataValidation>
    <dataValidation type="list" allowBlank="1" showInputMessage="1" showErrorMessage="1" prompt="GLZ Auswählen bitte" sqref="C89" xr:uid="{00000000-0002-0000-0000-000001000000}">
      <formula1>$I$19:$I$28</formula1>
    </dataValidation>
    <dataValidation type="list" allowBlank="1" showInputMessage="1" showErrorMessage="1" sqref="C90" xr:uid="{00000000-0002-0000-0000-000002000000}">
      <formula1>$J$19:$J$27</formula1>
    </dataValidation>
  </dataValidations>
  <printOptions gridLines="1"/>
  <pageMargins left="0.27559055118110237" right="0.19685039370078741" top="0.39370078740157483" bottom="0.19685039370078741" header="0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7"/>
  <sheetViews>
    <sheetView zoomScaleNormal="100" zoomScaleSheetLayoutView="85" workbookViewId="0">
      <selection activeCell="O19" sqref="O19"/>
    </sheetView>
  </sheetViews>
  <sheetFormatPr baseColWidth="10" defaultColWidth="11.44140625" defaultRowHeight="13.2" x14ac:dyDescent="0.25"/>
  <cols>
    <col min="1" max="1" width="12.33203125" style="1" customWidth="1"/>
    <col min="2" max="2" width="23.33203125" style="1" customWidth="1"/>
    <col min="3" max="3" width="0.33203125" style="91" customWidth="1"/>
    <col min="4" max="4" width="10.33203125" style="5" customWidth="1"/>
    <col min="5" max="5" width="0.33203125" style="91" customWidth="1"/>
    <col min="6" max="12" width="7" style="1" customWidth="1"/>
    <col min="13" max="13" width="0.33203125" style="91" customWidth="1"/>
    <col min="14" max="20" width="7" style="1" customWidth="1"/>
    <col min="21" max="59" width="11.44140625" style="91"/>
    <col min="60" max="16384" width="11.44140625" style="1"/>
  </cols>
  <sheetData>
    <row r="1" spans="1:59" ht="36" customHeight="1" x14ac:dyDescent="0.25">
      <c r="A1" s="228" t="s">
        <v>215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30"/>
    </row>
    <row r="2" spans="1:59" ht="14.7" customHeight="1" x14ac:dyDescent="0.25">
      <c r="A2" s="231" t="s">
        <v>187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1:59" s="2" customFormat="1" ht="17.7" customHeight="1" x14ac:dyDescent="0.25">
      <c r="A3" s="232" t="s">
        <v>8</v>
      </c>
      <c r="B3" s="233"/>
      <c r="C3" s="170"/>
      <c r="D3" s="170"/>
      <c r="E3" s="169"/>
      <c r="F3" s="232" t="s">
        <v>51</v>
      </c>
      <c r="G3" s="234"/>
      <c r="H3" s="234"/>
      <c r="I3" s="234"/>
      <c r="J3" s="234"/>
      <c r="K3" s="234"/>
      <c r="L3" s="233"/>
      <c r="M3" s="168"/>
      <c r="N3" s="232" t="s">
        <v>188</v>
      </c>
      <c r="O3" s="234"/>
      <c r="P3" s="234"/>
      <c r="Q3" s="234"/>
      <c r="R3" s="234"/>
      <c r="S3" s="234"/>
      <c r="T3" s="23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</row>
    <row r="4" spans="1:59" s="94" customFormat="1" ht="2.1" customHeight="1" x14ac:dyDescent="0.3">
      <c r="A4" s="165"/>
      <c r="B4" s="166"/>
      <c r="C4" s="166"/>
      <c r="D4" s="167"/>
      <c r="E4" s="166"/>
      <c r="F4" s="226"/>
      <c r="G4" s="226"/>
      <c r="H4" s="226"/>
      <c r="I4" s="226"/>
      <c r="J4" s="226"/>
      <c r="K4" s="226"/>
      <c r="L4" s="226"/>
      <c r="M4" s="167"/>
      <c r="N4" s="227"/>
      <c r="O4" s="227"/>
      <c r="P4" s="227"/>
      <c r="Q4" s="227"/>
      <c r="R4" s="227"/>
      <c r="S4" s="227"/>
      <c r="T4" s="227"/>
    </row>
    <row r="5" spans="1:59" s="3" customFormat="1" ht="18" customHeight="1" x14ac:dyDescent="0.25">
      <c r="A5" s="238" t="s">
        <v>217</v>
      </c>
      <c r="B5" s="239"/>
      <c r="C5" s="171"/>
      <c r="D5" s="242" t="s">
        <v>135</v>
      </c>
      <c r="E5" s="99"/>
      <c r="F5" s="244" t="s">
        <v>69</v>
      </c>
      <c r="G5" s="245"/>
      <c r="H5" s="245"/>
      <c r="I5" s="245"/>
      <c r="J5" s="245"/>
      <c r="K5" s="245"/>
      <c r="L5" s="246"/>
      <c r="M5" s="101"/>
      <c r="N5" s="244" t="s">
        <v>69</v>
      </c>
      <c r="O5" s="245"/>
      <c r="P5" s="245"/>
      <c r="Q5" s="245"/>
      <c r="R5" s="245"/>
      <c r="S5" s="245"/>
      <c r="T5" s="246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</row>
    <row r="6" spans="1:59" s="4" customFormat="1" ht="18" customHeight="1" x14ac:dyDescent="0.25">
      <c r="A6" s="240"/>
      <c r="B6" s="241"/>
      <c r="C6" s="172"/>
      <c r="D6" s="243"/>
      <c r="E6" s="99"/>
      <c r="F6" s="88" t="s">
        <v>100</v>
      </c>
      <c r="G6" s="89" t="s">
        <v>101</v>
      </c>
      <c r="H6" s="89" t="s">
        <v>102</v>
      </c>
      <c r="I6" s="89" t="s">
        <v>103</v>
      </c>
      <c r="J6" s="89" t="s">
        <v>104</v>
      </c>
      <c r="K6" s="89" t="s">
        <v>105</v>
      </c>
      <c r="L6" s="90" t="s">
        <v>106</v>
      </c>
      <c r="M6" s="101"/>
      <c r="N6" s="88" t="s">
        <v>100</v>
      </c>
      <c r="O6" s="89" t="s">
        <v>101</v>
      </c>
      <c r="P6" s="89" t="s">
        <v>102</v>
      </c>
      <c r="Q6" s="89" t="s">
        <v>103</v>
      </c>
      <c r="R6" s="89" t="s">
        <v>104</v>
      </c>
      <c r="S6" s="89" t="s">
        <v>105</v>
      </c>
      <c r="T6" s="90" t="s">
        <v>106</v>
      </c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</row>
    <row r="7" spans="1:59" s="97" customFormat="1" ht="6.75" customHeight="1" x14ac:dyDescent="0.3">
      <c r="A7" s="138"/>
      <c r="B7" s="138"/>
      <c r="C7" s="139"/>
      <c r="D7" s="99"/>
      <c r="E7" s="99"/>
      <c r="F7" s="140"/>
      <c r="G7" s="140"/>
      <c r="H7" s="140"/>
      <c r="I7" s="140"/>
      <c r="J7" s="140"/>
      <c r="K7" s="140"/>
      <c r="L7" s="140"/>
      <c r="M7" s="141"/>
      <c r="N7" s="140"/>
      <c r="O7" s="140"/>
      <c r="P7" s="140"/>
      <c r="Q7" s="140"/>
      <c r="R7" s="140"/>
      <c r="S7" s="140"/>
      <c r="T7" s="140"/>
    </row>
    <row r="8" spans="1:59" s="96" customFormat="1" ht="15.6" customHeight="1" x14ac:dyDescent="0.25">
      <c r="A8" s="247" t="s">
        <v>67</v>
      </c>
      <c r="B8" s="248"/>
      <c r="C8" s="106"/>
      <c r="D8" s="161" t="s">
        <v>66</v>
      </c>
      <c r="E8" s="143"/>
      <c r="F8" s="144" t="s">
        <v>136</v>
      </c>
      <c r="G8" s="145" t="s">
        <v>137</v>
      </c>
      <c r="H8" s="145" t="s">
        <v>138</v>
      </c>
      <c r="I8" s="145" t="s">
        <v>139</v>
      </c>
      <c r="J8" s="145" t="s">
        <v>140</v>
      </c>
      <c r="K8" s="145" t="s">
        <v>83</v>
      </c>
      <c r="L8" s="146" t="s">
        <v>141</v>
      </c>
      <c r="M8" s="108"/>
      <c r="N8" s="144" t="s">
        <v>57</v>
      </c>
      <c r="O8" s="145" t="s">
        <v>108</v>
      </c>
      <c r="P8" s="145" t="s">
        <v>56</v>
      </c>
      <c r="Q8" s="145" t="s">
        <v>109</v>
      </c>
      <c r="R8" s="145" t="s">
        <v>55</v>
      </c>
      <c r="S8" s="145" t="s">
        <v>79</v>
      </c>
      <c r="T8" s="146" t="s">
        <v>58</v>
      </c>
    </row>
    <row r="9" spans="1:59" s="96" customFormat="1" ht="15.6" customHeight="1" x14ac:dyDescent="0.25">
      <c r="A9" s="249" t="s">
        <v>68</v>
      </c>
      <c r="B9" s="250"/>
      <c r="C9" s="106"/>
      <c r="D9" s="162" t="s">
        <v>66</v>
      </c>
      <c r="E9" s="143"/>
      <c r="F9" s="147" t="s">
        <v>136</v>
      </c>
      <c r="G9" s="148" t="s">
        <v>137</v>
      </c>
      <c r="H9" s="148" t="s">
        <v>138</v>
      </c>
      <c r="I9" s="148" t="s">
        <v>139</v>
      </c>
      <c r="J9" s="148" t="s">
        <v>140</v>
      </c>
      <c r="K9" s="148" t="s">
        <v>83</v>
      </c>
      <c r="L9" s="149" t="s">
        <v>141</v>
      </c>
      <c r="M9" s="108"/>
      <c r="N9" s="147" t="s">
        <v>57</v>
      </c>
      <c r="O9" s="148" t="s">
        <v>108</v>
      </c>
      <c r="P9" s="148" t="s">
        <v>56</v>
      </c>
      <c r="Q9" s="148" t="s">
        <v>109</v>
      </c>
      <c r="R9" s="148" t="s">
        <v>55</v>
      </c>
      <c r="S9" s="148" t="s">
        <v>79</v>
      </c>
      <c r="T9" s="149" t="s">
        <v>58</v>
      </c>
    </row>
    <row r="10" spans="1:59" s="96" customFormat="1" ht="4.3499999999999996" customHeight="1" x14ac:dyDescent="0.25">
      <c r="A10" s="101"/>
      <c r="B10" s="106"/>
      <c r="C10" s="106"/>
      <c r="D10" s="143"/>
      <c r="E10" s="143"/>
      <c r="F10" s="163"/>
      <c r="G10" s="163"/>
      <c r="H10" s="163"/>
      <c r="I10" s="163"/>
      <c r="J10" s="163"/>
      <c r="K10" s="163"/>
      <c r="L10" s="163"/>
      <c r="M10" s="108"/>
      <c r="N10" s="163"/>
      <c r="O10" s="163"/>
      <c r="P10" s="163"/>
      <c r="Q10" s="163"/>
      <c r="R10" s="163"/>
      <c r="S10" s="163"/>
      <c r="T10" s="163"/>
    </row>
    <row r="11" spans="1:59" s="96" customFormat="1" ht="15.6" customHeight="1" x14ac:dyDescent="0.25">
      <c r="A11" s="247" t="s">
        <v>67</v>
      </c>
      <c r="B11" s="248"/>
      <c r="C11" s="106"/>
      <c r="D11" s="161" t="s">
        <v>65</v>
      </c>
      <c r="E11" s="143"/>
      <c r="F11" s="144" t="s">
        <v>142</v>
      </c>
      <c r="G11" s="145" t="s">
        <v>143</v>
      </c>
      <c r="H11" s="145" t="s">
        <v>144</v>
      </c>
      <c r="I11" s="145" t="s">
        <v>145</v>
      </c>
      <c r="J11" s="145" t="s">
        <v>53</v>
      </c>
      <c r="K11" s="145" t="s">
        <v>146</v>
      </c>
      <c r="L11" s="146" t="s">
        <v>147</v>
      </c>
      <c r="M11" s="108"/>
      <c r="N11" s="144" t="s">
        <v>56</v>
      </c>
      <c r="O11" s="145" t="s">
        <v>111</v>
      </c>
      <c r="P11" s="145" t="s">
        <v>61</v>
      </c>
      <c r="Q11" s="145" t="s">
        <v>58</v>
      </c>
      <c r="R11" s="145" t="s">
        <v>63</v>
      </c>
      <c r="S11" s="145" t="s">
        <v>113</v>
      </c>
      <c r="T11" s="146" t="s">
        <v>64</v>
      </c>
    </row>
    <row r="12" spans="1:59" s="96" customFormat="1" ht="15.6" customHeight="1" x14ac:dyDescent="0.25">
      <c r="A12" s="249" t="s">
        <v>68</v>
      </c>
      <c r="B12" s="250"/>
      <c r="C12" s="106"/>
      <c r="D12" s="162" t="s">
        <v>65</v>
      </c>
      <c r="E12" s="143"/>
      <c r="F12" s="147" t="s">
        <v>148</v>
      </c>
      <c r="G12" s="148" t="s">
        <v>149</v>
      </c>
      <c r="H12" s="148" t="s">
        <v>150</v>
      </c>
      <c r="I12" s="148" t="s">
        <v>136</v>
      </c>
      <c r="J12" s="148" t="s">
        <v>52</v>
      </c>
      <c r="K12" s="148" t="s">
        <v>54</v>
      </c>
      <c r="L12" s="149" t="s">
        <v>138</v>
      </c>
      <c r="M12" s="108"/>
      <c r="N12" s="147" t="s">
        <v>59</v>
      </c>
      <c r="O12" s="148" t="s">
        <v>110</v>
      </c>
      <c r="P12" s="148" t="s">
        <v>60</v>
      </c>
      <c r="Q12" s="148" t="s">
        <v>57</v>
      </c>
      <c r="R12" s="148" t="s">
        <v>62</v>
      </c>
      <c r="S12" s="148" t="s">
        <v>112</v>
      </c>
      <c r="T12" s="149" t="s">
        <v>56</v>
      </c>
    </row>
    <row r="13" spans="1:59" s="91" customFormat="1" ht="5.7" customHeight="1" x14ac:dyDescent="0.25">
      <c r="A13" s="164"/>
      <c r="D13" s="92"/>
    </row>
    <row r="14" spans="1:59" s="3" customFormat="1" ht="18" customHeight="1" x14ac:dyDescent="0.25">
      <c r="A14" s="251" t="s">
        <v>218</v>
      </c>
      <c r="B14" s="252"/>
      <c r="C14" s="171"/>
      <c r="D14" s="255" t="s">
        <v>107</v>
      </c>
      <c r="E14" s="99"/>
      <c r="F14" s="235" t="s">
        <v>7</v>
      </c>
      <c r="G14" s="236"/>
      <c r="H14" s="236"/>
      <c r="I14" s="236"/>
      <c r="J14" s="236"/>
      <c r="K14" s="236"/>
      <c r="L14" s="237"/>
      <c r="M14" s="101"/>
      <c r="N14" s="235" t="s">
        <v>7</v>
      </c>
      <c r="O14" s="236"/>
      <c r="P14" s="236"/>
      <c r="Q14" s="236"/>
      <c r="R14" s="236"/>
      <c r="S14" s="236"/>
      <c r="T14" s="237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</row>
    <row r="15" spans="1:59" s="4" customFormat="1" ht="18" customHeight="1" x14ac:dyDescent="0.25">
      <c r="A15" s="253"/>
      <c r="B15" s="254"/>
      <c r="C15" s="172"/>
      <c r="D15" s="256"/>
      <c r="E15" s="99"/>
      <c r="F15" s="79" t="s">
        <v>72</v>
      </c>
      <c r="G15" s="80" t="s">
        <v>70</v>
      </c>
      <c r="H15" s="80" t="s">
        <v>71</v>
      </c>
      <c r="I15" s="80" t="s">
        <v>73</v>
      </c>
      <c r="J15" s="80" t="s">
        <v>74</v>
      </c>
      <c r="K15" s="80" t="s">
        <v>75</v>
      </c>
      <c r="L15" s="81" t="s">
        <v>76</v>
      </c>
      <c r="M15" s="101"/>
      <c r="N15" s="79" t="s">
        <v>72</v>
      </c>
      <c r="O15" s="80" t="s">
        <v>70</v>
      </c>
      <c r="P15" s="80" t="s">
        <v>71</v>
      </c>
      <c r="Q15" s="80" t="s">
        <v>73</v>
      </c>
      <c r="R15" s="80" t="s">
        <v>74</v>
      </c>
      <c r="S15" s="80" t="s">
        <v>75</v>
      </c>
      <c r="T15" s="81" t="s">
        <v>76</v>
      </c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</row>
    <row r="16" spans="1:59" s="97" customFormat="1" ht="6.75" customHeight="1" x14ac:dyDescent="0.3">
      <c r="A16" s="138"/>
      <c r="B16" s="138"/>
      <c r="C16" s="139"/>
      <c r="D16" s="99"/>
      <c r="E16" s="99"/>
      <c r="F16" s="140"/>
      <c r="G16" s="140"/>
      <c r="H16" s="140"/>
      <c r="I16" s="140"/>
      <c r="J16" s="140"/>
      <c r="K16" s="140"/>
      <c r="L16" s="140"/>
      <c r="M16" s="141"/>
      <c r="N16" s="141"/>
      <c r="O16" s="141"/>
      <c r="P16" s="141"/>
      <c r="Q16" s="141"/>
      <c r="R16" s="141"/>
      <c r="S16" s="141"/>
      <c r="T16" s="141"/>
    </row>
    <row r="17" spans="1:59" s="96" customFormat="1" ht="15.6" customHeight="1" x14ac:dyDescent="0.25">
      <c r="A17" s="247" t="s">
        <v>189</v>
      </c>
      <c r="B17" s="248"/>
      <c r="C17" s="106"/>
      <c r="D17" s="142" t="s">
        <v>190</v>
      </c>
      <c r="E17" s="143"/>
      <c r="F17" s="144" t="s">
        <v>77</v>
      </c>
      <c r="G17" s="145" t="s">
        <v>82</v>
      </c>
      <c r="H17" s="145" t="s">
        <v>83</v>
      </c>
      <c r="I17" s="145" t="s">
        <v>84</v>
      </c>
      <c r="J17" s="145" t="s">
        <v>85</v>
      </c>
      <c r="K17" s="145" t="s">
        <v>86</v>
      </c>
      <c r="L17" s="146" t="s">
        <v>87</v>
      </c>
      <c r="M17" s="108"/>
      <c r="N17" s="144" t="s">
        <v>78</v>
      </c>
      <c r="O17" s="145" t="s">
        <v>91</v>
      </c>
      <c r="P17" s="145" t="s">
        <v>79</v>
      </c>
      <c r="Q17" s="145" t="s">
        <v>89</v>
      </c>
      <c r="R17" s="145" t="s">
        <v>80</v>
      </c>
      <c r="S17" s="145" t="s">
        <v>114</v>
      </c>
      <c r="T17" s="146" t="s">
        <v>81</v>
      </c>
    </row>
    <row r="18" spans="1:59" s="96" customFormat="1" ht="15.6" customHeight="1" x14ac:dyDescent="0.25">
      <c r="A18" s="249" t="s">
        <v>191</v>
      </c>
      <c r="B18" s="250"/>
      <c r="C18" s="106"/>
      <c r="D18" s="142" t="s">
        <v>192</v>
      </c>
      <c r="E18" s="143"/>
      <c r="F18" s="147" t="s">
        <v>85</v>
      </c>
      <c r="G18" s="148" t="s">
        <v>96</v>
      </c>
      <c r="H18" s="148" t="s">
        <v>193</v>
      </c>
      <c r="I18" s="148" t="s">
        <v>194</v>
      </c>
      <c r="J18" s="148" t="s">
        <v>195</v>
      </c>
      <c r="K18" s="148" t="s">
        <v>196</v>
      </c>
      <c r="L18" s="149" t="s">
        <v>197</v>
      </c>
      <c r="M18" s="108"/>
      <c r="N18" s="147" t="s">
        <v>80</v>
      </c>
      <c r="O18" s="148" t="s">
        <v>95</v>
      </c>
      <c r="P18" s="148" t="s">
        <v>198</v>
      </c>
      <c r="Q18" s="148" t="s">
        <v>90</v>
      </c>
      <c r="R18" s="148" t="s">
        <v>199</v>
      </c>
      <c r="S18" s="148" t="s">
        <v>200</v>
      </c>
      <c r="T18" s="149" t="s">
        <v>201</v>
      </c>
    </row>
    <row r="19" spans="1:59" s="97" customFormat="1" ht="15.6" customHeight="1" x14ac:dyDescent="0.25">
      <c r="A19" s="265" t="s">
        <v>202</v>
      </c>
      <c r="B19" s="266"/>
      <c r="C19" s="150"/>
      <c r="D19" s="151" t="s">
        <v>190</v>
      </c>
      <c r="E19" s="152"/>
      <c r="F19" s="153" t="s">
        <v>82</v>
      </c>
      <c r="G19" s="154" t="s">
        <v>92</v>
      </c>
      <c r="H19" s="154" t="s">
        <v>94</v>
      </c>
      <c r="I19" s="154" t="s">
        <v>88</v>
      </c>
      <c r="J19" s="154" t="s">
        <v>96</v>
      </c>
      <c r="K19" s="154" t="s">
        <v>97</v>
      </c>
      <c r="L19" s="155" t="s">
        <v>99</v>
      </c>
      <c r="M19" s="156"/>
      <c r="N19" s="153" t="s">
        <v>91</v>
      </c>
      <c r="O19" s="154" t="s">
        <v>116</v>
      </c>
      <c r="P19" s="154" t="s">
        <v>93</v>
      </c>
      <c r="Q19" s="154" t="s">
        <v>115</v>
      </c>
      <c r="R19" s="154" t="s">
        <v>95</v>
      </c>
      <c r="S19" s="154" t="s">
        <v>117</v>
      </c>
      <c r="T19" s="155" t="s">
        <v>98</v>
      </c>
    </row>
    <row r="20" spans="1:59" s="97" customFormat="1" ht="15.6" customHeight="1" x14ac:dyDescent="0.25">
      <c r="A20" s="265" t="s">
        <v>203</v>
      </c>
      <c r="B20" s="266"/>
      <c r="C20" s="150"/>
      <c r="D20" s="151" t="s">
        <v>192</v>
      </c>
      <c r="E20" s="152"/>
      <c r="F20" s="147" t="s">
        <v>85</v>
      </c>
      <c r="G20" s="148" t="s">
        <v>96</v>
      </c>
      <c r="H20" s="148" t="s">
        <v>193</v>
      </c>
      <c r="I20" s="148" t="s">
        <v>194</v>
      </c>
      <c r="J20" s="148" t="s">
        <v>195</v>
      </c>
      <c r="K20" s="148" t="s">
        <v>196</v>
      </c>
      <c r="L20" s="149" t="s">
        <v>197</v>
      </c>
      <c r="M20" s="108"/>
      <c r="N20" s="147" t="s">
        <v>80</v>
      </c>
      <c r="O20" s="148" t="s">
        <v>95</v>
      </c>
      <c r="P20" s="148" t="s">
        <v>198</v>
      </c>
      <c r="Q20" s="148" t="s">
        <v>90</v>
      </c>
      <c r="R20" s="148" t="s">
        <v>199</v>
      </c>
      <c r="S20" s="148" t="s">
        <v>200</v>
      </c>
      <c r="T20" s="149" t="s">
        <v>201</v>
      </c>
    </row>
    <row r="21" spans="1:59" s="97" customFormat="1" ht="6.6" customHeight="1" x14ac:dyDescent="0.25">
      <c r="A21" s="157"/>
      <c r="B21" s="158"/>
      <c r="C21" s="150"/>
      <c r="D21" s="159"/>
      <c r="F21" s="160"/>
      <c r="G21" s="160"/>
      <c r="H21" s="160"/>
      <c r="I21" s="160"/>
      <c r="J21" s="160"/>
      <c r="N21" s="160"/>
      <c r="O21" s="160"/>
      <c r="P21" s="160"/>
      <c r="Q21" s="160"/>
      <c r="R21" s="160"/>
      <c r="S21" s="160"/>
      <c r="T21" s="160"/>
    </row>
    <row r="22" spans="1:59" s="4" customFormat="1" ht="18.75" customHeight="1" x14ac:dyDescent="0.25">
      <c r="A22" s="267" t="s">
        <v>15</v>
      </c>
      <c r="B22" s="268"/>
      <c r="C22" s="171"/>
      <c r="D22" s="174"/>
      <c r="E22" s="99"/>
      <c r="F22" s="257" t="s">
        <v>7</v>
      </c>
      <c r="G22" s="258"/>
      <c r="H22" s="258"/>
      <c r="I22" s="258"/>
      <c r="J22" s="258"/>
      <c r="K22" s="258"/>
      <c r="L22" s="259"/>
      <c r="M22" s="101"/>
      <c r="N22" s="257" t="s">
        <v>7</v>
      </c>
      <c r="O22" s="258"/>
      <c r="P22" s="258"/>
      <c r="Q22" s="258"/>
      <c r="R22" s="258"/>
      <c r="S22" s="258"/>
      <c r="T22" s="259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</row>
    <row r="23" spans="1:59" s="96" customFormat="1" ht="18" customHeight="1" x14ac:dyDescent="0.25">
      <c r="A23" s="175" t="s">
        <v>11</v>
      </c>
      <c r="B23" s="176" t="s">
        <v>12</v>
      </c>
      <c r="C23" s="98"/>
      <c r="D23" s="173"/>
      <c r="E23" s="99"/>
      <c r="F23" s="82" t="s">
        <v>72</v>
      </c>
      <c r="G23" s="83" t="s">
        <v>70</v>
      </c>
      <c r="H23" s="83" t="s">
        <v>71</v>
      </c>
      <c r="I23" s="83" t="s">
        <v>73</v>
      </c>
      <c r="J23" s="83" t="s">
        <v>74</v>
      </c>
      <c r="K23" s="83" t="s">
        <v>75</v>
      </c>
      <c r="L23" s="84" t="s">
        <v>76</v>
      </c>
      <c r="M23" s="100"/>
      <c r="N23" s="85" t="s">
        <v>72</v>
      </c>
      <c r="O23" s="86" t="s">
        <v>70</v>
      </c>
      <c r="P23" s="86" t="s">
        <v>71</v>
      </c>
      <c r="Q23" s="86" t="s">
        <v>73</v>
      </c>
      <c r="R23" s="86" t="s">
        <v>74</v>
      </c>
      <c r="S23" s="86" t="s">
        <v>75</v>
      </c>
      <c r="T23" s="87" t="s">
        <v>76</v>
      </c>
    </row>
    <row r="24" spans="1:59" s="96" customFormat="1" ht="6.75" customHeight="1" x14ac:dyDescent="0.25">
      <c r="A24" s="101"/>
      <c r="B24" s="98"/>
      <c r="C24" s="98"/>
      <c r="D24" s="102"/>
      <c r="E24" s="99"/>
      <c r="F24" s="103"/>
      <c r="G24" s="103"/>
      <c r="H24" s="103"/>
      <c r="I24" s="103"/>
      <c r="J24" s="103"/>
      <c r="K24" s="103"/>
      <c r="L24" s="103"/>
      <c r="M24" s="103"/>
      <c r="N24" s="101"/>
      <c r="O24" s="101"/>
      <c r="P24" s="101"/>
      <c r="Q24" s="101"/>
      <c r="R24" s="101"/>
      <c r="S24" s="101"/>
      <c r="T24" s="101"/>
    </row>
    <row r="25" spans="1:59" s="96" customFormat="1" ht="15.6" customHeight="1" x14ac:dyDescent="0.25">
      <c r="A25" s="104">
        <v>741006705</v>
      </c>
      <c r="B25" s="105" t="s">
        <v>162</v>
      </c>
      <c r="C25" s="106"/>
      <c r="D25" s="107" t="s">
        <v>119</v>
      </c>
      <c r="E25" s="108"/>
      <c r="F25" s="109"/>
      <c r="G25" s="110"/>
      <c r="H25" s="110"/>
      <c r="I25" s="110"/>
      <c r="J25" s="110"/>
      <c r="K25" s="110"/>
      <c r="L25" s="111"/>
      <c r="M25" s="112"/>
      <c r="N25" s="113" t="s">
        <v>172</v>
      </c>
      <c r="O25" s="114" t="s">
        <v>174</v>
      </c>
      <c r="P25" s="114" t="s">
        <v>173</v>
      </c>
      <c r="Q25" s="114" t="s">
        <v>136</v>
      </c>
      <c r="R25" s="114" t="s">
        <v>52</v>
      </c>
      <c r="S25" s="114" t="s">
        <v>175</v>
      </c>
      <c r="T25" s="115" t="s">
        <v>176</v>
      </c>
    </row>
    <row r="26" spans="1:59" s="96" customFormat="1" ht="15.6" customHeight="1" x14ac:dyDescent="0.25">
      <c r="A26" s="116">
        <v>98826380</v>
      </c>
      <c r="B26" s="117" t="s">
        <v>180</v>
      </c>
      <c r="C26" s="106"/>
      <c r="D26" s="107" t="s">
        <v>10</v>
      </c>
      <c r="E26" s="108"/>
      <c r="F26" s="118"/>
      <c r="G26" s="119"/>
      <c r="H26" s="119"/>
      <c r="I26" s="119"/>
      <c r="J26" s="119"/>
      <c r="K26" s="119"/>
      <c r="L26" s="120"/>
      <c r="M26" s="112"/>
      <c r="N26" s="121">
        <v>4</v>
      </c>
      <c r="O26" s="122">
        <v>5</v>
      </c>
      <c r="P26" s="122">
        <f>P23/8</f>
        <v>5</v>
      </c>
      <c r="Q26" s="122">
        <v>6</v>
      </c>
      <c r="R26" s="122">
        <v>7</v>
      </c>
      <c r="S26" s="122">
        <v>7</v>
      </c>
      <c r="T26" s="123">
        <f>T23/8</f>
        <v>7.5</v>
      </c>
    </row>
    <row r="27" spans="1:59" s="96" customFormat="1" ht="15.6" customHeight="1" x14ac:dyDescent="0.25">
      <c r="A27" s="116">
        <v>741006781</v>
      </c>
      <c r="B27" s="117" t="s">
        <v>171</v>
      </c>
      <c r="C27" s="106"/>
      <c r="D27" s="107" t="s">
        <v>119</v>
      </c>
      <c r="E27" s="108"/>
      <c r="F27" s="121" t="s">
        <v>118</v>
      </c>
      <c r="G27" s="122" t="s">
        <v>122</v>
      </c>
      <c r="H27" s="122" t="s">
        <v>124</v>
      </c>
      <c r="I27" s="122" t="s">
        <v>126</v>
      </c>
      <c r="J27" s="122" t="s">
        <v>128</v>
      </c>
      <c r="K27" s="122" t="s">
        <v>130</v>
      </c>
      <c r="L27" s="123" t="s">
        <v>132</v>
      </c>
      <c r="M27" s="112"/>
      <c r="N27" s="121" t="s">
        <v>120</v>
      </c>
      <c r="O27" s="122" t="s">
        <v>121</v>
      </c>
      <c r="P27" s="122" t="s">
        <v>123</v>
      </c>
      <c r="Q27" s="122" t="s">
        <v>125</v>
      </c>
      <c r="R27" s="122" t="s">
        <v>127</v>
      </c>
      <c r="S27" s="122" t="s">
        <v>129</v>
      </c>
      <c r="T27" s="123" t="s">
        <v>131</v>
      </c>
    </row>
    <row r="28" spans="1:59" s="96" customFormat="1" ht="15.6" customHeight="1" x14ac:dyDescent="0.25">
      <c r="A28" s="116">
        <v>92065105</v>
      </c>
      <c r="B28" s="117" t="s">
        <v>181</v>
      </c>
      <c r="C28" s="106"/>
      <c r="D28" s="107" t="s">
        <v>10</v>
      </c>
      <c r="E28" s="108"/>
      <c r="F28" s="121"/>
      <c r="G28" s="122"/>
      <c r="H28" s="122"/>
      <c r="I28" s="122"/>
      <c r="J28" s="122"/>
      <c r="K28" s="122"/>
      <c r="L28" s="123"/>
      <c r="M28" s="112"/>
      <c r="N28" s="121">
        <v>4</v>
      </c>
      <c r="O28" s="122">
        <v>4</v>
      </c>
      <c r="P28" s="122">
        <v>5</v>
      </c>
      <c r="Q28" s="122">
        <v>5</v>
      </c>
      <c r="R28" s="122">
        <v>6</v>
      </c>
      <c r="S28" s="122">
        <v>6</v>
      </c>
      <c r="T28" s="123">
        <v>7</v>
      </c>
    </row>
    <row r="29" spans="1:59" s="96" customFormat="1" ht="15.6" customHeight="1" x14ac:dyDescent="0.25">
      <c r="A29" s="124">
        <v>741006806</v>
      </c>
      <c r="B29" s="125" t="s">
        <v>163</v>
      </c>
      <c r="C29" s="106"/>
      <c r="D29" s="126" t="s">
        <v>10</v>
      </c>
      <c r="E29" s="108"/>
      <c r="F29" s="127">
        <f>F23*30*2/1200*305/365</f>
        <v>1.2534246575342465</v>
      </c>
      <c r="G29" s="128">
        <f>G23*30*2/1200*305/365</f>
        <v>1.4623287671232876</v>
      </c>
      <c r="H29" s="128">
        <f t="shared" ref="H29:L29" si="0">H23*30*2/1200*305/365</f>
        <v>1.6712328767123288</v>
      </c>
      <c r="I29" s="128">
        <f t="shared" si="0"/>
        <v>1.8801369863013699</v>
      </c>
      <c r="J29" s="128">
        <f t="shared" si="0"/>
        <v>2.0890410958904111</v>
      </c>
      <c r="K29" s="128">
        <f t="shared" si="0"/>
        <v>2.297945205479452</v>
      </c>
      <c r="L29" s="129">
        <f t="shared" si="0"/>
        <v>2.506849315068493</v>
      </c>
      <c r="M29" s="112"/>
      <c r="N29" s="130">
        <f>N23*305*2/1200</f>
        <v>15.25</v>
      </c>
      <c r="O29" s="131">
        <f t="shared" ref="O29:T29" si="1">O23*305*2/1200</f>
        <v>17.791666666666668</v>
      </c>
      <c r="P29" s="131">
        <f t="shared" si="1"/>
        <v>20.333333333333332</v>
      </c>
      <c r="Q29" s="131">
        <f t="shared" si="1"/>
        <v>22.875</v>
      </c>
      <c r="R29" s="131">
        <f t="shared" si="1"/>
        <v>25.416666666666668</v>
      </c>
      <c r="S29" s="131">
        <f t="shared" si="1"/>
        <v>27.958333333333332</v>
      </c>
      <c r="T29" s="132">
        <f t="shared" si="1"/>
        <v>30.5</v>
      </c>
    </row>
    <row r="30" spans="1:59" s="96" customFormat="1" ht="15.6" customHeight="1" x14ac:dyDescent="0.25">
      <c r="A30" s="124" t="s">
        <v>182</v>
      </c>
      <c r="B30" s="125" t="s">
        <v>133</v>
      </c>
      <c r="C30" s="106"/>
      <c r="D30" s="133" t="s">
        <v>10</v>
      </c>
      <c r="E30" s="108"/>
      <c r="F30" s="134"/>
      <c r="G30" s="135"/>
      <c r="H30" s="135"/>
      <c r="I30" s="135"/>
      <c r="J30" s="135"/>
      <c r="K30" s="135"/>
      <c r="L30" s="136"/>
      <c r="M30" s="137"/>
      <c r="N30" s="260" t="s">
        <v>134</v>
      </c>
      <c r="O30" s="261"/>
      <c r="P30" s="261"/>
      <c r="Q30" s="261"/>
      <c r="R30" s="261"/>
      <c r="S30" s="261"/>
      <c r="T30" s="262"/>
    </row>
    <row r="31" spans="1:59" s="91" customFormat="1" ht="3.6" customHeight="1" x14ac:dyDescent="0.25">
      <c r="D31" s="92"/>
      <c r="S31" s="263" t="s">
        <v>219</v>
      </c>
      <c r="T31" s="263"/>
    </row>
    <row r="32" spans="1:59" s="91" customFormat="1" ht="12" customHeight="1" x14ac:dyDescent="0.25">
      <c r="A32" s="264" t="s">
        <v>216</v>
      </c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</row>
    <row r="33" spans="4:4" s="91" customFormat="1" x14ac:dyDescent="0.25">
      <c r="D33" s="92"/>
    </row>
    <row r="34" spans="4:4" s="91" customFormat="1" x14ac:dyDescent="0.25">
      <c r="D34" s="92"/>
    </row>
    <row r="35" spans="4:4" s="91" customFormat="1" x14ac:dyDescent="0.25">
      <c r="D35" s="92"/>
    </row>
    <row r="36" spans="4:4" s="91" customFormat="1" x14ac:dyDescent="0.25">
      <c r="D36" s="92"/>
    </row>
    <row r="37" spans="4:4" s="91" customFormat="1" x14ac:dyDescent="0.25">
      <c r="D37" s="92"/>
    </row>
    <row r="38" spans="4:4" s="91" customFormat="1" x14ac:dyDescent="0.25">
      <c r="D38" s="92"/>
    </row>
    <row r="39" spans="4:4" s="91" customFormat="1" x14ac:dyDescent="0.25">
      <c r="D39" s="92"/>
    </row>
    <row r="40" spans="4:4" s="91" customFormat="1" x14ac:dyDescent="0.25">
      <c r="D40" s="92"/>
    </row>
    <row r="41" spans="4:4" s="91" customFormat="1" x14ac:dyDescent="0.25">
      <c r="D41" s="92"/>
    </row>
    <row r="42" spans="4:4" s="91" customFormat="1" x14ac:dyDescent="0.25">
      <c r="D42" s="92"/>
    </row>
    <row r="43" spans="4:4" s="91" customFormat="1" x14ac:dyDescent="0.25">
      <c r="D43" s="92"/>
    </row>
    <row r="44" spans="4:4" s="91" customFormat="1" x14ac:dyDescent="0.25">
      <c r="D44" s="92"/>
    </row>
    <row r="45" spans="4:4" s="91" customFormat="1" x14ac:dyDescent="0.25">
      <c r="D45" s="92"/>
    </row>
    <row r="46" spans="4:4" s="91" customFormat="1" x14ac:dyDescent="0.25">
      <c r="D46" s="92"/>
    </row>
    <row r="47" spans="4:4" s="91" customFormat="1" x14ac:dyDescent="0.25">
      <c r="D47" s="92"/>
    </row>
    <row r="48" spans="4:4" s="91" customFormat="1" x14ac:dyDescent="0.25">
      <c r="D48" s="92"/>
    </row>
    <row r="49" spans="4:4" s="91" customFormat="1" x14ac:dyDescent="0.25">
      <c r="D49" s="92"/>
    </row>
    <row r="50" spans="4:4" s="91" customFormat="1" x14ac:dyDescent="0.25">
      <c r="D50" s="92"/>
    </row>
    <row r="51" spans="4:4" s="91" customFormat="1" x14ac:dyDescent="0.25">
      <c r="D51" s="92"/>
    </row>
    <row r="52" spans="4:4" s="91" customFormat="1" x14ac:dyDescent="0.25">
      <c r="D52" s="92"/>
    </row>
    <row r="53" spans="4:4" s="91" customFormat="1" x14ac:dyDescent="0.25">
      <c r="D53" s="92"/>
    </row>
    <row r="54" spans="4:4" s="91" customFormat="1" x14ac:dyDescent="0.25">
      <c r="D54" s="92"/>
    </row>
    <row r="55" spans="4:4" s="91" customFormat="1" x14ac:dyDescent="0.25">
      <c r="D55" s="92"/>
    </row>
    <row r="56" spans="4:4" s="91" customFormat="1" x14ac:dyDescent="0.25">
      <c r="D56" s="92"/>
    </row>
    <row r="57" spans="4:4" s="91" customFormat="1" x14ac:dyDescent="0.25">
      <c r="D57" s="92"/>
    </row>
    <row r="58" spans="4:4" s="91" customFormat="1" x14ac:dyDescent="0.25">
      <c r="D58" s="92"/>
    </row>
    <row r="59" spans="4:4" s="91" customFormat="1" x14ac:dyDescent="0.25">
      <c r="D59" s="92"/>
    </row>
    <row r="60" spans="4:4" s="91" customFormat="1" x14ac:dyDescent="0.25">
      <c r="D60" s="92"/>
    </row>
    <row r="61" spans="4:4" s="91" customFormat="1" x14ac:dyDescent="0.25">
      <c r="D61" s="92"/>
    </row>
    <row r="62" spans="4:4" s="91" customFormat="1" x14ac:dyDescent="0.25">
      <c r="D62" s="92"/>
    </row>
    <row r="63" spans="4:4" s="91" customFormat="1" x14ac:dyDescent="0.25">
      <c r="D63" s="92"/>
    </row>
    <row r="64" spans="4:4" s="91" customFormat="1" x14ac:dyDescent="0.25">
      <c r="D64" s="92"/>
    </row>
    <row r="65" spans="4:4" s="91" customFormat="1" x14ac:dyDescent="0.25">
      <c r="D65" s="92"/>
    </row>
    <row r="66" spans="4:4" s="91" customFormat="1" x14ac:dyDescent="0.25">
      <c r="D66" s="92"/>
    </row>
    <row r="67" spans="4:4" s="91" customFormat="1" x14ac:dyDescent="0.25">
      <c r="D67" s="92"/>
    </row>
    <row r="68" spans="4:4" s="91" customFormat="1" x14ac:dyDescent="0.25">
      <c r="D68" s="92"/>
    </row>
    <row r="69" spans="4:4" s="91" customFormat="1" x14ac:dyDescent="0.25">
      <c r="D69" s="92"/>
    </row>
    <row r="70" spans="4:4" s="91" customFormat="1" x14ac:dyDescent="0.25">
      <c r="D70" s="92"/>
    </row>
    <row r="71" spans="4:4" s="91" customFormat="1" x14ac:dyDescent="0.25">
      <c r="D71" s="92"/>
    </row>
    <row r="72" spans="4:4" s="91" customFormat="1" x14ac:dyDescent="0.25">
      <c r="D72" s="92"/>
    </row>
    <row r="73" spans="4:4" s="91" customFormat="1" x14ac:dyDescent="0.25">
      <c r="D73" s="92"/>
    </row>
    <row r="74" spans="4:4" s="91" customFormat="1" x14ac:dyDescent="0.25">
      <c r="D74" s="92"/>
    </row>
    <row r="75" spans="4:4" s="91" customFormat="1" x14ac:dyDescent="0.25">
      <c r="D75" s="92"/>
    </row>
    <row r="76" spans="4:4" s="91" customFormat="1" x14ac:dyDescent="0.25">
      <c r="D76" s="92"/>
    </row>
    <row r="77" spans="4:4" s="91" customFormat="1" x14ac:dyDescent="0.25">
      <c r="D77" s="92"/>
    </row>
    <row r="78" spans="4:4" s="91" customFormat="1" x14ac:dyDescent="0.25">
      <c r="D78" s="92"/>
    </row>
    <row r="79" spans="4:4" s="91" customFormat="1" x14ac:dyDescent="0.25">
      <c r="D79" s="92"/>
    </row>
    <row r="80" spans="4:4" s="91" customFormat="1" x14ac:dyDescent="0.25">
      <c r="D80" s="92"/>
    </row>
    <row r="81" spans="4:4" s="91" customFormat="1" x14ac:dyDescent="0.25">
      <c r="D81" s="92"/>
    </row>
    <row r="82" spans="4:4" s="91" customFormat="1" x14ac:dyDescent="0.25">
      <c r="D82" s="92"/>
    </row>
    <row r="83" spans="4:4" s="91" customFormat="1" x14ac:dyDescent="0.25">
      <c r="D83" s="92"/>
    </row>
    <row r="84" spans="4:4" s="91" customFormat="1" x14ac:dyDescent="0.25">
      <c r="D84" s="92"/>
    </row>
    <row r="85" spans="4:4" s="91" customFormat="1" x14ac:dyDescent="0.25">
      <c r="D85" s="92"/>
    </row>
    <row r="86" spans="4:4" s="91" customFormat="1" x14ac:dyDescent="0.25">
      <c r="D86" s="92"/>
    </row>
    <row r="87" spans="4:4" s="91" customFormat="1" x14ac:dyDescent="0.25">
      <c r="D87" s="92"/>
    </row>
    <row r="88" spans="4:4" s="91" customFormat="1" x14ac:dyDescent="0.25">
      <c r="D88" s="92"/>
    </row>
    <row r="89" spans="4:4" s="91" customFormat="1" x14ac:dyDescent="0.25">
      <c r="D89" s="92"/>
    </row>
    <row r="90" spans="4:4" s="91" customFormat="1" x14ac:dyDescent="0.25">
      <c r="D90" s="92"/>
    </row>
    <row r="91" spans="4:4" s="91" customFormat="1" x14ac:dyDescent="0.25">
      <c r="D91" s="92"/>
    </row>
    <row r="92" spans="4:4" s="91" customFormat="1" x14ac:dyDescent="0.25">
      <c r="D92" s="92"/>
    </row>
    <row r="93" spans="4:4" s="91" customFormat="1" x14ac:dyDescent="0.25">
      <c r="D93" s="92"/>
    </row>
    <row r="94" spans="4:4" s="91" customFormat="1" x14ac:dyDescent="0.25">
      <c r="D94" s="92"/>
    </row>
    <row r="95" spans="4:4" s="91" customFormat="1" x14ac:dyDescent="0.25">
      <c r="D95" s="92"/>
    </row>
    <row r="96" spans="4:4" s="91" customFormat="1" x14ac:dyDescent="0.25">
      <c r="D96" s="92"/>
    </row>
    <row r="97" spans="4:4" s="91" customFormat="1" x14ac:dyDescent="0.25">
      <c r="D97" s="92"/>
    </row>
    <row r="98" spans="4:4" s="91" customFormat="1" x14ac:dyDescent="0.25">
      <c r="D98" s="92"/>
    </row>
    <row r="99" spans="4:4" s="91" customFormat="1" x14ac:dyDescent="0.25">
      <c r="D99" s="92"/>
    </row>
    <row r="100" spans="4:4" s="91" customFormat="1" x14ac:dyDescent="0.25">
      <c r="D100" s="92"/>
    </row>
    <row r="101" spans="4:4" s="91" customFormat="1" x14ac:dyDescent="0.25">
      <c r="D101" s="92"/>
    </row>
    <row r="102" spans="4:4" s="91" customFormat="1" x14ac:dyDescent="0.25">
      <c r="D102" s="92"/>
    </row>
    <row r="103" spans="4:4" s="91" customFormat="1" x14ac:dyDescent="0.25">
      <c r="D103" s="92"/>
    </row>
    <row r="104" spans="4:4" s="91" customFormat="1" x14ac:dyDescent="0.25">
      <c r="D104" s="92"/>
    </row>
    <row r="105" spans="4:4" s="91" customFormat="1" x14ac:dyDescent="0.25">
      <c r="D105" s="92"/>
    </row>
    <row r="106" spans="4:4" s="91" customFormat="1" x14ac:dyDescent="0.25">
      <c r="D106" s="92"/>
    </row>
    <row r="107" spans="4:4" s="91" customFormat="1" x14ac:dyDescent="0.25">
      <c r="D107" s="92"/>
    </row>
    <row r="108" spans="4:4" s="91" customFormat="1" x14ac:dyDescent="0.25">
      <c r="D108" s="92"/>
    </row>
    <row r="109" spans="4:4" s="91" customFormat="1" x14ac:dyDescent="0.25">
      <c r="D109" s="92"/>
    </row>
    <row r="110" spans="4:4" s="91" customFormat="1" x14ac:dyDescent="0.25">
      <c r="D110" s="92"/>
    </row>
    <row r="111" spans="4:4" s="91" customFormat="1" x14ac:dyDescent="0.25">
      <c r="D111" s="92"/>
    </row>
    <row r="112" spans="4:4" s="91" customFormat="1" x14ac:dyDescent="0.25">
      <c r="D112" s="92"/>
    </row>
    <row r="113" spans="4:4" s="91" customFormat="1" x14ac:dyDescent="0.25">
      <c r="D113" s="92"/>
    </row>
    <row r="114" spans="4:4" s="91" customFormat="1" x14ac:dyDescent="0.25">
      <c r="D114" s="92"/>
    </row>
    <row r="115" spans="4:4" s="91" customFormat="1" x14ac:dyDescent="0.25">
      <c r="D115" s="92"/>
    </row>
    <row r="116" spans="4:4" s="91" customFormat="1" x14ac:dyDescent="0.25">
      <c r="D116" s="92"/>
    </row>
    <row r="117" spans="4:4" s="91" customFormat="1" x14ac:dyDescent="0.25">
      <c r="D117" s="92"/>
    </row>
    <row r="118" spans="4:4" s="91" customFormat="1" x14ac:dyDescent="0.25">
      <c r="D118" s="92"/>
    </row>
    <row r="119" spans="4:4" s="91" customFormat="1" x14ac:dyDescent="0.25">
      <c r="D119" s="92"/>
    </row>
    <row r="120" spans="4:4" s="91" customFormat="1" x14ac:dyDescent="0.25">
      <c r="D120" s="92"/>
    </row>
    <row r="121" spans="4:4" s="91" customFormat="1" x14ac:dyDescent="0.25">
      <c r="D121" s="92"/>
    </row>
    <row r="122" spans="4:4" s="91" customFormat="1" x14ac:dyDescent="0.25">
      <c r="D122" s="92"/>
    </row>
    <row r="123" spans="4:4" s="91" customFormat="1" x14ac:dyDescent="0.25">
      <c r="D123" s="92"/>
    </row>
    <row r="124" spans="4:4" s="91" customFormat="1" x14ac:dyDescent="0.25">
      <c r="D124" s="92"/>
    </row>
    <row r="125" spans="4:4" s="91" customFormat="1" x14ac:dyDescent="0.25">
      <c r="D125" s="92"/>
    </row>
    <row r="126" spans="4:4" s="91" customFormat="1" x14ac:dyDescent="0.25">
      <c r="D126" s="92"/>
    </row>
    <row r="127" spans="4:4" s="91" customFormat="1" x14ac:dyDescent="0.25">
      <c r="D127" s="92"/>
    </row>
    <row r="128" spans="4:4" s="91" customFormat="1" x14ac:dyDescent="0.25">
      <c r="D128" s="92"/>
    </row>
    <row r="129" spans="4:4" s="91" customFormat="1" x14ac:dyDescent="0.25">
      <c r="D129" s="92"/>
    </row>
    <row r="130" spans="4:4" s="91" customFormat="1" x14ac:dyDescent="0.25">
      <c r="D130" s="92"/>
    </row>
    <row r="131" spans="4:4" s="91" customFormat="1" x14ac:dyDescent="0.25">
      <c r="D131" s="92"/>
    </row>
    <row r="132" spans="4:4" s="91" customFormat="1" x14ac:dyDescent="0.25">
      <c r="D132" s="92"/>
    </row>
    <row r="133" spans="4:4" s="91" customFormat="1" x14ac:dyDescent="0.25">
      <c r="D133" s="92"/>
    </row>
    <row r="134" spans="4:4" s="91" customFormat="1" x14ac:dyDescent="0.25">
      <c r="D134" s="92"/>
    </row>
    <row r="135" spans="4:4" s="91" customFormat="1" x14ac:dyDescent="0.25">
      <c r="D135" s="92"/>
    </row>
    <row r="136" spans="4:4" s="91" customFormat="1" x14ac:dyDescent="0.25">
      <c r="D136" s="92"/>
    </row>
    <row r="137" spans="4:4" s="91" customFormat="1" x14ac:dyDescent="0.25">
      <c r="D137" s="92"/>
    </row>
    <row r="138" spans="4:4" s="91" customFormat="1" x14ac:dyDescent="0.25">
      <c r="D138" s="92"/>
    </row>
    <row r="139" spans="4:4" s="91" customFormat="1" x14ac:dyDescent="0.25">
      <c r="D139" s="92"/>
    </row>
    <row r="140" spans="4:4" s="91" customFormat="1" x14ac:dyDescent="0.25">
      <c r="D140" s="92"/>
    </row>
    <row r="141" spans="4:4" s="91" customFormat="1" x14ac:dyDescent="0.25">
      <c r="D141" s="92"/>
    </row>
    <row r="142" spans="4:4" s="91" customFormat="1" x14ac:dyDescent="0.25">
      <c r="D142" s="92"/>
    </row>
    <row r="143" spans="4:4" s="91" customFormat="1" x14ac:dyDescent="0.25">
      <c r="D143" s="92"/>
    </row>
    <row r="144" spans="4:4" s="91" customFormat="1" x14ac:dyDescent="0.25">
      <c r="D144" s="92"/>
    </row>
    <row r="145" spans="4:4" s="91" customFormat="1" x14ac:dyDescent="0.25">
      <c r="D145" s="92"/>
    </row>
    <row r="146" spans="4:4" s="91" customFormat="1" x14ac:dyDescent="0.25">
      <c r="D146" s="92"/>
    </row>
    <row r="147" spans="4:4" s="91" customFormat="1" x14ac:dyDescent="0.25">
      <c r="D147" s="92"/>
    </row>
    <row r="148" spans="4:4" s="91" customFormat="1" x14ac:dyDescent="0.25">
      <c r="D148" s="92"/>
    </row>
    <row r="149" spans="4:4" s="91" customFormat="1" x14ac:dyDescent="0.25">
      <c r="D149" s="92"/>
    </row>
    <row r="150" spans="4:4" s="91" customFormat="1" x14ac:dyDescent="0.25">
      <c r="D150" s="92"/>
    </row>
    <row r="151" spans="4:4" s="91" customFormat="1" x14ac:dyDescent="0.25">
      <c r="D151" s="92"/>
    </row>
    <row r="152" spans="4:4" s="91" customFormat="1" x14ac:dyDescent="0.25">
      <c r="D152" s="92"/>
    </row>
    <row r="153" spans="4:4" s="91" customFormat="1" x14ac:dyDescent="0.25">
      <c r="D153" s="92"/>
    </row>
    <row r="154" spans="4:4" s="91" customFormat="1" x14ac:dyDescent="0.25">
      <c r="D154" s="92"/>
    </row>
    <row r="155" spans="4:4" s="91" customFormat="1" x14ac:dyDescent="0.25">
      <c r="D155" s="92"/>
    </row>
    <row r="156" spans="4:4" s="91" customFormat="1" x14ac:dyDescent="0.25">
      <c r="D156" s="92"/>
    </row>
    <row r="157" spans="4:4" s="91" customFormat="1" x14ac:dyDescent="0.25">
      <c r="D157" s="92"/>
    </row>
    <row r="158" spans="4:4" s="91" customFormat="1" x14ac:dyDescent="0.25">
      <c r="D158" s="92"/>
    </row>
    <row r="159" spans="4:4" s="91" customFormat="1" x14ac:dyDescent="0.25">
      <c r="D159" s="92"/>
    </row>
    <row r="160" spans="4:4" s="91" customFormat="1" x14ac:dyDescent="0.25">
      <c r="D160" s="92"/>
    </row>
    <row r="161" spans="4:4" s="91" customFormat="1" x14ac:dyDescent="0.25">
      <c r="D161" s="92"/>
    </row>
    <row r="162" spans="4:4" s="91" customFormat="1" x14ac:dyDescent="0.25">
      <c r="D162" s="92"/>
    </row>
    <row r="163" spans="4:4" s="91" customFormat="1" x14ac:dyDescent="0.25">
      <c r="D163" s="92"/>
    </row>
    <row r="164" spans="4:4" s="91" customFormat="1" x14ac:dyDescent="0.25">
      <c r="D164" s="92"/>
    </row>
    <row r="165" spans="4:4" s="91" customFormat="1" x14ac:dyDescent="0.25">
      <c r="D165" s="92"/>
    </row>
    <row r="166" spans="4:4" s="91" customFormat="1" x14ac:dyDescent="0.25">
      <c r="D166" s="92"/>
    </row>
    <row r="167" spans="4:4" s="91" customFormat="1" x14ac:dyDescent="0.25">
      <c r="D167" s="92"/>
    </row>
    <row r="168" spans="4:4" s="91" customFormat="1" x14ac:dyDescent="0.25">
      <c r="D168" s="92"/>
    </row>
    <row r="169" spans="4:4" s="91" customFormat="1" x14ac:dyDescent="0.25">
      <c r="D169" s="92"/>
    </row>
    <row r="170" spans="4:4" s="91" customFormat="1" x14ac:dyDescent="0.25">
      <c r="D170" s="92"/>
    </row>
    <row r="171" spans="4:4" s="91" customFormat="1" x14ac:dyDescent="0.25">
      <c r="D171" s="92"/>
    </row>
    <row r="172" spans="4:4" s="91" customFormat="1" x14ac:dyDescent="0.25">
      <c r="D172" s="92"/>
    </row>
    <row r="173" spans="4:4" s="91" customFormat="1" x14ac:dyDescent="0.25">
      <c r="D173" s="92"/>
    </row>
    <row r="174" spans="4:4" s="91" customFormat="1" x14ac:dyDescent="0.25">
      <c r="D174" s="92"/>
    </row>
    <row r="175" spans="4:4" s="91" customFormat="1" x14ac:dyDescent="0.25">
      <c r="D175" s="92"/>
    </row>
    <row r="176" spans="4:4" s="91" customFormat="1" x14ac:dyDescent="0.25">
      <c r="D176" s="92"/>
    </row>
    <row r="177" spans="4:4" s="91" customFormat="1" x14ac:dyDescent="0.25">
      <c r="D177" s="92"/>
    </row>
    <row r="178" spans="4:4" s="91" customFormat="1" x14ac:dyDescent="0.25">
      <c r="D178" s="92"/>
    </row>
    <row r="179" spans="4:4" s="91" customFormat="1" x14ac:dyDescent="0.25">
      <c r="D179" s="92"/>
    </row>
    <row r="180" spans="4:4" s="91" customFormat="1" x14ac:dyDescent="0.25">
      <c r="D180" s="92"/>
    </row>
    <row r="181" spans="4:4" s="91" customFormat="1" x14ac:dyDescent="0.25">
      <c r="D181" s="92"/>
    </row>
    <row r="182" spans="4:4" s="91" customFormat="1" x14ac:dyDescent="0.25">
      <c r="D182" s="92"/>
    </row>
    <row r="183" spans="4:4" s="91" customFormat="1" x14ac:dyDescent="0.25">
      <c r="D183" s="92"/>
    </row>
    <row r="184" spans="4:4" s="91" customFormat="1" x14ac:dyDescent="0.25">
      <c r="D184" s="92"/>
    </row>
    <row r="185" spans="4:4" s="91" customFormat="1" x14ac:dyDescent="0.25">
      <c r="D185" s="92"/>
    </row>
    <row r="186" spans="4:4" s="91" customFormat="1" x14ac:dyDescent="0.25">
      <c r="D186" s="92"/>
    </row>
    <row r="187" spans="4:4" s="91" customFormat="1" x14ac:dyDescent="0.25">
      <c r="D187" s="92"/>
    </row>
    <row r="188" spans="4:4" s="91" customFormat="1" x14ac:dyDescent="0.25">
      <c r="D188" s="92"/>
    </row>
    <row r="189" spans="4:4" s="91" customFormat="1" x14ac:dyDescent="0.25">
      <c r="D189" s="92"/>
    </row>
    <row r="190" spans="4:4" s="91" customFormat="1" x14ac:dyDescent="0.25">
      <c r="D190" s="92"/>
    </row>
    <row r="191" spans="4:4" s="91" customFormat="1" x14ac:dyDescent="0.25">
      <c r="D191" s="92"/>
    </row>
    <row r="192" spans="4:4" s="91" customFormat="1" x14ac:dyDescent="0.25">
      <c r="D192" s="92"/>
    </row>
    <row r="193" spans="4:4" s="91" customFormat="1" x14ac:dyDescent="0.25">
      <c r="D193" s="92"/>
    </row>
    <row r="194" spans="4:4" s="91" customFormat="1" x14ac:dyDescent="0.25">
      <c r="D194" s="92"/>
    </row>
    <row r="195" spans="4:4" s="91" customFormat="1" x14ac:dyDescent="0.25">
      <c r="D195" s="92"/>
    </row>
    <row r="196" spans="4:4" s="91" customFormat="1" x14ac:dyDescent="0.25">
      <c r="D196" s="92"/>
    </row>
    <row r="197" spans="4:4" s="91" customFormat="1" x14ac:dyDescent="0.25">
      <c r="D197" s="92"/>
    </row>
    <row r="198" spans="4:4" s="91" customFormat="1" x14ac:dyDescent="0.25">
      <c r="D198" s="92"/>
    </row>
    <row r="199" spans="4:4" s="91" customFormat="1" x14ac:dyDescent="0.25">
      <c r="D199" s="92"/>
    </row>
    <row r="200" spans="4:4" s="91" customFormat="1" x14ac:dyDescent="0.25">
      <c r="D200" s="92"/>
    </row>
    <row r="201" spans="4:4" s="91" customFormat="1" x14ac:dyDescent="0.25">
      <c r="D201" s="92"/>
    </row>
    <row r="202" spans="4:4" s="91" customFormat="1" x14ac:dyDescent="0.25">
      <c r="D202" s="92"/>
    </row>
    <row r="203" spans="4:4" s="91" customFormat="1" x14ac:dyDescent="0.25">
      <c r="D203" s="92"/>
    </row>
    <row r="204" spans="4:4" s="91" customFormat="1" x14ac:dyDescent="0.25">
      <c r="D204" s="92"/>
    </row>
    <row r="205" spans="4:4" s="91" customFormat="1" x14ac:dyDescent="0.25">
      <c r="D205" s="92"/>
    </row>
    <row r="206" spans="4:4" s="91" customFormat="1" x14ac:dyDescent="0.25">
      <c r="D206" s="92"/>
    </row>
    <row r="207" spans="4:4" s="91" customFormat="1" x14ac:dyDescent="0.25">
      <c r="D207" s="92"/>
    </row>
    <row r="208" spans="4:4" s="91" customFormat="1" x14ac:dyDescent="0.25">
      <c r="D208" s="92"/>
    </row>
    <row r="209" spans="4:4" s="91" customFormat="1" x14ac:dyDescent="0.25">
      <c r="D209" s="92"/>
    </row>
    <row r="210" spans="4:4" s="91" customFormat="1" x14ac:dyDescent="0.25">
      <c r="D210" s="92"/>
    </row>
    <row r="211" spans="4:4" s="91" customFormat="1" x14ac:dyDescent="0.25">
      <c r="D211" s="92"/>
    </row>
    <row r="212" spans="4:4" s="91" customFormat="1" x14ac:dyDescent="0.25">
      <c r="D212" s="92"/>
    </row>
    <row r="213" spans="4:4" s="91" customFormat="1" x14ac:dyDescent="0.25">
      <c r="D213" s="92"/>
    </row>
    <row r="214" spans="4:4" s="91" customFormat="1" x14ac:dyDescent="0.25">
      <c r="D214" s="92"/>
    </row>
    <row r="215" spans="4:4" s="91" customFormat="1" x14ac:dyDescent="0.25">
      <c r="D215" s="92"/>
    </row>
    <row r="216" spans="4:4" s="91" customFormat="1" x14ac:dyDescent="0.25">
      <c r="D216" s="92"/>
    </row>
    <row r="217" spans="4:4" s="91" customFormat="1" x14ac:dyDescent="0.25">
      <c r="D217" s="92"/>
    </row>
    <row r="218" spans="4:4" s="91" customFormat="1" x14ac:dyDescent="0.25">
      <c r="D218" s="92"/>
    </row>
    <row r="219" spans="4:4" s="91" customFormat="1" x14ac:dyDescent="0.25">
      <c r="D219" s="92"/>
    </row>
    <row r="220" spans="4:4" s="91" customFormat="1" x14ac:dyDescent="0.25">
      <c r="D220" s="92"/>
    </row>
    <row r="221" spans="4:4" s="91" customFormat="1" x14ac:dyDescent="0.25">
      <c r="D221" s="92"/>
    </row>
    <row r="222" spans="4:4" s="91" customFormat="1" x14ac:dyDescent="0.25">
      <c r="D222" s="92"/>
    </row>
    <row r="223" spans="4:4" s="91" customFormat="1" x14ac:dyDescent="0.25">
      <c r="D223" s="92"/>
    </row>
    <row r="224" spans="4:4" s="91" customFormat="1" x14ac:dyDescent="0.25">
      <c r="D224" s="92"/>
    </row>
    <row r="225" spans="4:4" s="91" customFormat="1" x14ac:dyDescent="0.25">
      <c r="D225" s="92"/>
    </row>
    <row r="226" spans="4:4" s="91" customFormat="1" x14ac:dyDescent="0.25">
      <c r="D226" s="92"/>
    </row>
    <row r="227" spans="4:4" s="91" customFormat="1" x14ac:dyDescent="0.25">
      <c r="D227" s="92"/>
    </row>
  </sheetData>
  <mergeCells count="29">
    <mergeCell ref="N22:T22"/>
    <mergeCell ref="N30:T30"/>
    <mergeCell ref="S31:T31"/>
    <mergeCell ref="A32:T32"/>
    <mergeCell ref="A17:B17"/>
    <mergeCell ref="A18:B18"/>
    <mergeCell ref="A19:B19"/>
    <mergeCell ref="A20:B20"/>
    <mergeCell ref="A22:B22"/>
    <mergeCell ref="F22:L22"/>
    <mergeCell ref="N14:T14"/>
    <mergeCell ref="A5:B6"/>
    <mergeCell ref="D5:D6"/>
    <mergeCell ref="F5:L5"/>
    <mergeCell ref="N5:T5"/>
    <mergeCell ref="A8:B8"/>
    <mergeCell ref="A9:B9"/>
    <mergeCell ref="A11:B11"/>
    <mergeCell ref="A12:B12"/>
    <mergeCell ref="A14:B15"/>
    <mergeCell ref="D14:D15"/>
    <mergeCell ref="F14:L14"/>
    <mergeCell ref="F4:L4"/>
    <mergeCell ref="N4:T4"/>
    <mergeCell ref="A1:T1"/>
    <mergeCell ref="A2:T2"/>
    <mergeCell ref="A3:B3"/>
    <mergeCell ref="F3:L3"/>
    <mergeCell ref="N3:T3"/>
  </mergeCells>
  <printOptions gridLines="1"/>
  <pageMargins left="0.25" right="0.25" top="0.75" bottom="0.75" header="0.3" footer="0.3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D30E19AF15445A94C24A279B7EBDE" ma:contentTypeVersion="0" ma:contentTypeDescription="Create a new document." ma:contentTypeScope="" ma:versionID="1f2ebf9e0f18ae0eb7374d99a44ea26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3EFFDE-0FAB-44A5-BA54-4009A60DEAE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591171-F711-4FB0-84D3-31280AE6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1AA7D-520E-4A15-8566-CA7D89074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541a732f-c4e1-4126-b99e-0475854ef04b}" enabled="1" method="Standard" siteId="{be55e3d7-a296-4248-b38b-cbef3af2203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Kombi Palette</vt:lpstr>
      <vt:lpstr>Verbrauchstabelle</vt:lpstr>
      <vt:lpstr>'Kombi Palette'!Druckbereich</vt:lpstr>
      <vt:lpstr>Verbrauchstabelle!Druckbereich</vt:lpstr>
    </vt:vector>
  </TitlesOfParts>
  <Company>DeLaval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treuda</dc:creator>
  <cp:lastModifiedBy>Stefan Jäggi</cp:lastModifiedBy>
  <cp:lastPrinted>2025-07-21T09:23:38Z</cp:lastPrinted>
  <dcterms:created xsi:type="dcterms:W3CDTF">2006-01-30T16:10:33Z</dcterms:created>
  <dcterms:modified xsi:type="dcterms:W3CDTF">2025-07-21T09:29:41Z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0x010100485D30E19AF15445A94C24A279B7EBDE</vt:lpwstr>
  </property>
</Properties>
</file>